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6" windowWidth="24912" windowHeight="11772" activeTab="0"/>
  </bookViews>
  <sheets>
    <sheet name="List1" sheetId="1" r:id="rId1"/>
    <sheet name="List2" sheetId="2" r:id="rId2"/>
    <sheet name="List3" sheetId="3" r:id="rId3"/>
  </sheets>
  <definedNames>
    <definedName name="__CDSG1__">'List1'!$A$8:$J$89</definedName>
    <definedName name="__CDSG2__">'List1'!$A$10:$J$35</definedName>
    <definedName name="__CDSG3__">'List1'!$C$12:$J$12</definedName>
    <definedName name="__CDSNaslov__">'List1'!$A$1:$J$7</definedName>
    <definedName name="__Main__">'List1'!$A$1:$J$237</definedName>
    <definedName name="_xlnm.Print_Titles" localSheetId="0">'List1'!$6:$7</definedName>
  </definedNames>
  <calcPr fullCalcOnLoad="1"/>
</workbook>
</file>

<file path=xl/sharedStrings.xml><?xml version="1.0" encoding="utf-8"?>
<sst xmlns="http://schemas.openxmlformats.org/spreadsheetml/2006/main" count="733" uniqueCount="135">
  <si>
    <t>10</t>
  </si>
  <si>
    <t>11</t>
  </si>
  <si>
    <t>12</t>
  </si>
  <si>
    <t>31</t>
  </si>
  <si>
    <t>43</t>
  </si>
  <si>
    <t>51</t>
  </si>
  <si>
    <t>52</t>
  </si>
  <si>
    <t>55</t>
  </si>
  <si>
    <t>61</t>
  </si>
  <si>
    <t>I-2</t>
  </si>
  <si>
    <t>3111</t>
  </si>
  <si>
    <t>3121</t>
  </si>
  <si>
    <t>3132</t>
  </si>
  <si>
    <t>3133</t>
  </si>
  <si>
    <t>3211</t>
  </si>
  <si>
    <t>3212</t>
  </si>
  <si>
    <t>3213</t>
  </si>
  <si>
    <t>3214</t>
  </si>
  <si>
    <t>3221</t>
  </si>
  <si>
    <t>3222</t>
  </si>
  <si>
    <t>3223</t>
  </si>
  <si>
    <t>3224</t>
  </si>
  <si>
    <t>3225</t>
  </si>
  <si>
    <t>3227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</si>
  <si>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</si>
  <si>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</si>
  <si>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</si>
  <si>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</si>
  <si>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</si>
  <si>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</si>
  <si>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</si>
  <si>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</si>
  <si>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</si>
  <si>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3241</t>
  </si>
  <si>
    <t>3291</t>
  </si>
  <si>
    <t>3292</t>
  </si>
  <si>
    <t>3293</t>
  </si>
  <si>
    <t>3294</t>
  </si>
  <si>
    <t>3295</t>
  </si>
  <si>
    <t>3296</t>
  </si>
  <si>
    <t>3299</t>
  </si>
  <si>
    <t>3431</t>
  </si>
  <si>
    <t>3432</t>
  </si>
  <si>
    <t>3433</t>
  </si>
  <si>
    <t>4111</t>
  </si>
  <si>
    <t>4123</t>
  </si>
  <si>
    <t>4221</t>
  </si>
  <si>
    <t>4222</t>
  </si>
  <si>
    <t>4223</t>
  </si>
  <si>
    <t>4227</t>
  </si>
  <si>
    <t>4242</t>
  </si>
  <si>
    <t>4243</t>
  </si>
  <si>
    <t>4262</t>
  </si>
  <si>
    <t>4263</t>
  </si>
  <si>
    <t>4264</t>
  </si>
  <si>
    <t>4312</t>
  </si>
  <si>
    <t>4511</t>
  </si>
  <si>
    <t>Plan</t>
  </si>
  <si>
    <t>Izvori</t>
  </si>
  <si>
    <t>A100001</t>
  </si>
  <si>
    <t>A100002</t>
  </si>
  <si>
    <t>A100003</t>
  </si>
  <si>
    <t>Licence</t>
  </si>
  <si>
    <t>DONACIJE</t>
  </si>
  <si>
    <t>Energija</t>
  </si>
  <si>
    <t>Rebalans</t>
  </si>
  <si>
    <t>SVEUKUPNO:</t>
  </si>
  <si>
    <t>POMOĆI</t>
  </si>
  <si>
    <t>Ostale usluge</t>
  </si>
  <si>
    <t>LIVING CASTLES</t>
  </si>
  <si>
    <t>Reprezentacija</t>
  </si>
  <si>
    <t>Zatezne kamate</t>
  </si>
  <si>
    <t>Konto 4. razina</t>
  </si>
  <si>
    <t>Komunalne usluge</t>
  </si>
  <si>
    <t>VLASTITI PRIHODI</t>
  </si>
  <si>
    <t>POMOĆI EU</t>
  </si>
  <si>
    <t>Zemljište</t>
  </si>
  <si>
    <t>Premije osiguranja</t>
  </si>
  <si>
    <t>REDOVNA DJELATNOST</t>
  </si>
  <si>
    <t>Pristojbe i naknade</t>
  </si>
  <si>
    <t>Materijal i sirovine</t>
  </si>
  <si>
    <t>OST. PRIH. ZA POS.NA</t>
  </si>
  <si>
    <t>Komunikacijska oprema</t>
  </si>
  <si>
    <t>PROGRAMSKA DJELATNOST</t>
  </si>
  <si>
    <t>Zakupnine i najamnine</t>
  </si>
  <si>
    <t>IZ PRORAČUNA</t>
  </si>
  <si>
    <t>MUZEJI HRVATSKOG ZAGORJA</t>
  </si>
  <si>
    <t>Sitni inventar i auto gume</t>
  </si>
  <si>
    <t>Ostali rashodi za zaposlene</t>
  </si>
  <si>
    <t>Intelektualne i osobne usluge</t>
  </si>
  <si>
    <t>Računalne usluge</t>
  </si>
  <si>
    <t>Zdravstvene i veterinarske usluge</t>
  </si>
  <si>
    <t>Članarine i norme</t>
  </si>
  <si>
    <t>Službena putovanja</t>
  </si>
  <si>
    <t>Ostali nespomenuti rashodi poslovanja</t>
  </si>
  <si>
    <t>Aktivnost(int.šifra)</t>
  </si>
  <si>
    <t>Plaće za redovan rad</t>
  </si>
  <si>
    <t>Ostala nematerijalna proizvedena imovina</t>
  </si>
  <si>
    <t>Bankarske usluge i usluge platnog prometa</t>
  </si>
  <si>
    <t>Doprinosi za obvezno zdravstveno osiguranje</t>
  </si>
  <si>
    <t>Uredski materijal i ostali materijalni rashodi</t>
  </si>
  <si>
    <t>REFUNDACIJE IZ POMOĆI EU</t>
  </si>
  <si>
    <t>Povećanje/smanjenje plana</t>
  </si>
  <si>
    <t>SREDSTVA UČEŠĆA ZA POMOĆI</t>
  </si>
  <si>
    <t>Troškovi sudskih postupaka</t>
  </si>
  <si>
    <t>Uredska oprema i namještaj</t>
  </si>
  <si>
    <t>IZ PRORAČUNA NIJE PLANIRANO</t>
  </si>
  <si>
    <t>Ulaganja u računalne programe</t>
  </si>
  <si>
    <t>Oprema za održavanje i zaštitu</t>
  </si>
  <si>
    <t>Povećanje / smanjene plana u %</t>
  </si>
  <si>
    <t>Usluge promidžbe i informiranja</t>
  </si>
  <si>
    <t>Stručno usavršavanje zaposlenika</t>
  </si>
  <si>
    <t>Usluge telefona, pošte i prijevoza</t>
  </si>
  <si>
    <t>Ostale naknade troškova zaposlenima</t>
  </si>
  <si>
    <t>Umjetnička, literarna i znanstvena djela</t>
  </si>
  <si>
    <t>Službena, radna i zaštitna odjeća i obuća</t>
  </si>
  <si>
    <t>Dodatna ulaganja na građevinskim objektima</t>
  </si>
  <si>
    <t>Usluge tekućeg i investicijskog održavanja</t>
  </si>
  <si>
    <t>Naknade troškova osobama izvan radnog odnosa</t>
  </si>
  <si>
    <t>Uređaji, strojevi i oprema za ostale namjene</t>
  </si>
  <si>
    <t>Verzija plana: R1 Plan rashoda 2019.  Datum: do 31.12.2019.  Od mjeseca: 1.  Godina: 2019.</t>
  </si>
  <si>
    <t>Muzejski izlošci i predmeti prirodnih rijetkosti</t>
  </si>
  <si>
    <t>Naknade za prijevoz, za rad na terenu i odvojeni život</t>
  </si>
  <si>
    <t>Doprinosi za obvezno osiguranje u slučaju nezaposlenosti</t>
  </si>
  <si>
    <t>Pohranjene knjige, umjetnička djela i slične vrijednosti</t>
  </si>
  <si>
    <t>Materijal i dijelovi za tekuće i investicijsko održavanje</t>
  </si>
  <si>
    <t>Umjetnička djela (izložena u galerijama, muzejima i slično)</t>
  </si>
  <si>
    <t>Negativne tečajne razlike i razlike zbog primjene valutne klauzule</t>
  </si>
  <si>
    <t>Naknade za rad predstavničkih i izvršnih tijela, povjerenstava i slično</t>
  </si>
  <si>
    <t>Rebalans plana rashoda 2019</t>
  </si>
  <si>
    <t>Sastavio:</t>
  </si>
  <si>
    <t>Robert Glivar</t>
  </si>
  <si>
    <t>Ravnateljica MHZ:</t>
  </si>
  <si>
    <t>Nadica Jagarčec</t>
  </si>
  <si>
    <t xml:space="preserve">Datum: 06.12.2019. 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</si>
</sst>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[Red]\-#,##0.00\ "/>
    <numFmt numFmtId="165" formatCode="&quot;Da&quot;;&quot;Da&quot;;&quot;Ne&quot;"/>
    <numFmt numFmtId="166" formatCode="&quot;True&quot;;&quot;True&quot;;&quot;False&quot;"/>
    <numFmt numFmtId="167" formatCode="&quot;Uključeno&quot;;&quot;Uključeno&quot;;&quot;Isključeno&quot;"/>
    <numFmt numFmtId="168" formatCode="[$¥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5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5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164" fontId="49" fillId="0" borderId="0" xfId="0" applyNumberFormat="1" applyFont="1" applyAlignment="1">
      <alignment/>
    </xf>
    <xf numFmtId="164" fontId="48" fillId="0" borderId="0" xfId="0" applyNumberFormat="1" applyFont="1" applyAlignment="1">
      <alignment horizontal="right"/>
    </xf>
    <xf numFmtId="0" fontId="51" fillId="33" borderId="0" xfId="0" applyFont="1" applyFill="1" applyBorder="1" applyAlignment="1">
      <alignment/>
    </xf>
    <xf numFmtId="0" fontId="52" fillId="4" borderId="0" xfId="0" applyFont="1" applyFill="1" applyAlignment="1">
      <alignment/>
    </xf>
    <xf numFmtId="0" fontId="52" fillId="34" borderId="0" xfId="0" applyFont="1" applyFill="1" applyBorder="1" applyAlignment="1">
      <alignment vertical="center"/>
    </xf>
    <xf numFmtId="164" fontId="52" fillId="34" borderId="0" xfId="0" applyNumberFormat="1" applyFont="1" applyFill="1" applyBorder="1" applyAlignment="1">
      <alignment vertical="center"/>
    </xf>
    <xf numFmtId="0" fontId="53" fillId="33" borderId="0" xfId="0" applyFont="1" applyFill="1" applyBorder="1" applyAlignment="1">
      <alignment/>
    </xf>
    <xf numFmtId="164" fontId="53" fillId="33" borderId="0" xfId="0" applyNumberFormat="1" applyFont="1" applyFill="1" applyBorder="1" applyAlignment="1">
      <alignment/>
    </xf>
    <xf numFmtId="164" fontId="51" fillId="33" borderId="0" xfId="0" applyNumberFormat="1" applyFont="1" applyFill="1" applyBorder="1" applyAlignment="1">
      <alignment/>
    </xf>
    <xf numFmtId="164" fontId="52" fillId="4" borderId="0" xfId="0" applyNumberFormat="1" applyFont="1" applyFill="1" applyAlignment="1">
      <alignment/>
    </xf>
    <xf numFmtId="0" fontId="54" fillId="0" borderId="0" xfId="0" applyFont="1" applyAlignment="1">
      <alignment/>
    </xf>
    <xf numFmtId="0" fontId="52" fillId="0" borderId="0" xfId="0" applyFont="1" applyAlignment="1">
      <alignment/>
    </xf>
    <xf numFmtId="0" fontId="54" fillId="0" borderId="0" xfId="0" applyFont="1" applyAlignment="1">
      <alignment horizontal="right"/>
    </xf>
    <xf numFmtId="0" fontId="55" fillId="34" borderId="10" xfId="0" applyFont="1" applyFill="1" applyBorder="1" applyAlignment="1">
      <alignment horizontal="center" wrapText="1"/>
    </xf>
    <xf numFmtId="0" fontId="55" fillId="34" borderId="10" xfId="0" applyFont="1" applyFill="1" applyBorder="1" applyAlignment="1">
      <alignment horizontal="center"/>
    </xf>
    <xf numFmtId="0" fontId="56" fillId="34" borderId="10" xfId="0" applyFont="1" applyFill="1" applyBorder="1" applyAlignment="1">
      <alignment horizontal="center"/>
    </xf>
    <xf numFmtId="0" fontId="56" fillId="34" borderId="11" xfId="0" applyFont="1" applyFill="1" applyBorder="1" applyAlignment="1">
      <alignment horizontal="center"/>
    </xf>
    <xf numFmtId="0" fontId="53" fillId="33" borderId="12" xfId="0" applyFont="1" applyFill="1" applyBorder="1" applyAlignment="1">
      <alignment/>
    </xf>
    <xf numFmtId="0" fontId="51" fillId="33" borderId="12" xfId="0" applyFont="1" applyFill="1" applyBorder="1" applyAlignment="1">
      <alignment/>
    </xf>
    <xf numFmtId="0" fontId="49" fillId="0" borderId="12" xfId="0" applyFont="1" applyBorder="1" applyAlignment="1">
      <alignment/>
    </xf>
    <xf numFmtId="0" fontId="52" fillId="4" borderId="12" xfId="0" applyFont="1" applyFill="1" applyBorder="1" applyAlignment="1">
      <alignment/>
    </xf>
    <xf numFmtId="0" fontId="57" fillId="0" borderId="0" xfId="0" applyFont="1" applyAlignment="1">
      <alignment horizontal="right"/>
    </xf>
    <xf numFmtId="0" fontId="52" fillId="4" borderId="0" xfId="0" applyFont="1" applyFill="1" applyBorder="1" applyAlignment="1">
      <alignment/>
    </xf>
    <xf numFmtId="164" fontId="53" fillId="35" borderId="0" xfId="0" applyNumberFormat="1" applyFont="1" applyFill="1" applyBorder="1" applyAlignment="1">
      <alignment/>
    </xf>
    <xf numFmtId="164" fontId="53" fillId="34" borderId="0" xfId="0" applyNumberFormat="1" applyFont="1" applyFill="1" applyBorder="1" applyAlignment="1">
      <alignment/>
    </xf>
    <xf numFmtId="164" fontId="53" fillId="36" borderId="0" xfId="0" applyNumberFormat="1" applyFont="1" applyFill="1" applyBorder="1" applyAlignment="1">
      <alignment/>
    </xf>
    <xf numFmtId="0" fontId="51" fillId="0" borderId="0" xfId="0" applyFont="1" applyAlignment="1">
      <alignment horizontal="center"/>
    </xf>
    <xf numFmtId="0" fontId="55" fillId="34" borderId="13" xfId="0" applyFont="1" applyFill="1" applyBorder="1" applyAlignment="1">
      <alignment horizontal="center" wrapText="1"/>
    </xf>
    <xf numFmtId="0" fontId="55" fillId="34" borderId="14" xfId="0" applyFont="1" applyFill="1" applyBorder="1" applyAlignment="1">
      <alignment horizontal="center" wrapText="1"/>
    </xf>
    <xf numFmtId="0" fontId="55" fillId="34" borderId="15" xfId="0" applyFont="1" applyFill="1" applyBorder="1" applyAlignment="1">
      <alignment horizontal="center" wrapText="1"/>
    </xf>
    <xf numFmtId="0" fontId="56" fillId="34" borderId="16" xfId="0" applyFont="1" applyFill="1" applyBorder="1" applyAlignment="1">
      <alignment horizontal="center"/>
    </xf>
    <xf numFmtId="0" fontId="56" fillId="34" borderId="17" xfId="0" applyFont="1" applyFill="1" applyBorder="1" applyAlignment="1">
      <alignment horizontal="center"/>
    </xf>
    <xf numFmtId="0" fontId="56" fillId="34" borderId="18" xfId="0" applyFont="1" applyFill="1" applyBorder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7"/>
  <sheetViews>
    <sheetView tabSelected="1" zoomScalePageLayoutView="0" workbookViewId="0" topLeftCell="A1">
      <selection activeCell="A3" sqref="A3:J3"/>
    </sheetView>
  </sheetViews>
  <sheetFormatPr defaultColWidth="9.140625" defaultRowHeight="15"/>
  <cols>
    <col min="1" max="1" width="12.00390625" style="0" customWidth="1"/>
    <col min="2" max="4" width="6.7109375" style="0" customWidth="1"/>
    <col min="6" max="6" width="23.8515625" style="0" customWidth="1"/>
    <col min="7" max="9" width="23.7109375" style="0" customWidth="1"/>
    <col min="10" max="10" width="13.140625" style="0" customWidth="1"/>
  </cols>
  <sheetData>
    <row r="1" ht="14.25">
      <c r="J1" s="25" t="s">
        <v>9</v>
      </c>
    </row>
    <row r="2" spans="1:10" ht="17.25">
      <c r="A2" s="15" t="s">
        <v>86</v>
      </c>
      <c r="B2" s="3"/>
      <c r="C2" s="3"/>
      <c r="D2" s="3"/>
      <c r="E2" s="3"/>
      <c r="F2" s="3"/>
      <c r="G2" s="3"/>
      <c r="H2" s="3"/>
      <c r="I2" s="3"/>
      <c r="J2" s="16" t="s">
        <v>134</v>
      </c>
    </row>
    <row r="3" spans="1:10" ht="20.25" customHeight="1">
      <c r="A3" s="30" t="s">
        <v>129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20.25" customHeight="1">
      <c r="A4" s="30"/>
      <c r="B4" s="30"/>
      <c r="C4" s="30"/>
      <c r="D4" s="30"/>
      <c r="E4" s="30"/>
      <c r="F4" s="30"/>
      <c r="G4" s="30"/>
      <c r="H4" s="30"/>
      <c r="I4" s="30"/>
      <c r="J4" s="30"/>
    </row>
    <row r="5" spans="1:10" ht="14.25">
      <c r="A5" s="14" t="s">
        <v>120</v>
      </c>
      <c r="B5" s="2"/>
      <c r="C5" s="2"/>
      <c r="D5" s="2"/>
      <c r="E5" s="2"/>
      <c r="F5" s="2"/>
      <c r="G5" s="2"/>
      <c r="H5" s="2"/>
      <c r="I5" s="2"/>
      <c r="J5" s="2"/>
    </row>
    <row r="6" spans="1:10" ht="51.75" customHeight="1">
      <c r="A6" s="17" t="s">
        <v>95</v>
      </c>
      <c r="B6" s="31" t="s">
        <v>58</v>
      </c>
      <c r="C6" s="32"/>
      <c r="D6" s="33"/>
      <c r="E6" s="17" t="s">
        <v>72</v>
      </c>
      <c r="F6" s="17" t="str">
        <f>CONCATENATE("Naziv ",,E6)</f>
        <v>Naziv Konto 4. razina</v>
      </c>
      <c r="G6" s="18" t="s">
        <v>57</v>
      </c>
      <c r="H6" s="18" t="s">
        <v>65</v>
      </c>
      <c r="I6" s="17" t="s">
        <v>102</v>
      </c>
      <c r="J6" s="17" t="s">
        <v>109</v>
      </c>
    </row>
    <row r="7" spans="1:10" ht="15.75" customHeight="1">
      <c r="A7" s="20">
        <v>1</v>
      </c>
      <c r="B7" s="34">
        <v>2</v>
      </c>
      <c r="C7" s="35"/>
      <c r="D7" s="36"/>
      <c r="E7" s="19">
        <v>3</v>
      </c>
      <c r="F7" s="19">
        <v>4</v>
      </c>
      <c r="G7" s="19">
        <v>5</v>
      </c>
      <c r="H7" s="19">
        <v>6</v>
      </c>
      <c r="I7" s="19">
        <v>7</v>
      </c>
      <c r="J7" s="19">
        <v>8</v>
      </c>
    </row>
    <row r="8" spans="1:10" ht="23.25" customHeight="1">
      <c r="A8" s="21" t="s">
        <v>59</v>
      </c>
      <c r="B8" s="21" t="s">
        <v>78</v>
      </c>
      <c r="C8" s="10"/>
      <c r="D8" s="10"/>
      <c r="E8" s="10"/>
      <c r="F8" s="10"/>
      <c r="G8" s="11">
        <f>SUBTOTAL(9,G9:G89)</f>
        <v>10935563</v>
      </c>
      <c r="H8" s="11">
        <f>SUBTOTAL(9,H9:H89)</f>
        <v>12456138</v>
      </c>
      <c r="I8" s="11">
        <f>H8-G8</f>
        <v>1520575</v>
      </c>
      <c r="J8" s="11">
        <f>IF(G8&lt;&gt;0,(H8*100/G8)-100,0)</f>
        <v>13.904862511422593</v>
      </c>
    </row>
    <row r="9" spans="1:10" ht="30" customHeight="1" hidden="1">
      <c r="A9" s="22"/>
      <c r="B9" s="22"/>
      <c r="C9" s="6"/>
      <c r="D9" s="6"/>
      <c r="E9" s="6"/>
      <c r="F9" s="6"/>
      <c r="G9" s="12"/>
      <c r="H9" s="12"/>
      <c r="I9" s="12"/>
      <c r="J9" s="11">
        <f>IF(G9&lt;&gt;0,H9/G9,100)</f>
        <v>100</v>
      </c>
    </row>
    <row r="10" spans="1:10" ht="23.25" customHeight="1">
      <c r="A10" s="23"/>
      <c r="B10" s="24" t="s">
        <v>1</v>
      </c>
      <c r="C10" s="24" t="s">
        <v>85</v>
      </c>
      <c r="D10" s="26"/>
      <c r="E10" s="7"/>
      <c r="F10" s="7"/>
      <c r="G10" s="13">
        <f>SUBTOTAL(9,G11:G35)</f>
        <v>7179738</v>
      </c>
      <c r="H10" s="13">
        <f>SUBTOTAL(9,H11:H35)</f>
        <v>7429405</v>
      </c>
      <c r="I10" s="13">
        <f>H10-G10</f>
        <v>249667</v>
      </c>
      <c r="J10" s="29">
        <f>IF(G10&lt;&gt;0,(H10*100/G10)-100,0)</f>
        <v>3.4773831579926764</v>
      </c>
    </row>
    <row r="11" spans="1:10" ht="30" customHeight="1" hidden="1">
      <c r="A11" s="23"/>
      <c r="B11" s="24"/>
      <c r="C11" s="26"/>
      <c r="D11" s="26"/>
      <c r="E11" s="7"/>
      <c r="F11" s="7"/>
      <c r="G11" s="13"/>
      <c r="H11" s="13"/>
      <c r="I11" s="13"/>
      <c r="J11" s="11">
        <f>IF(G11&lt;&gt;0,H11/G11,100)</f>
        <v>100</v>
      </c>
    </row>
    <row r="12" spans="3:10" ht="18.75">
      <c r="C12" s="1" t="s">
        <v>59</v>
      </c>
      <c r="D12" s="1" t="s">
        <v>1</v>
      </c>
      <c r="E12" s="1" t="s">
        <v>10</v>
      </c>
      <c r="F12" s="1" t="s">
        <v>96</v>
      </c>
      <c r="G12" s="5">
        <v>4558436</v>
      </c>
      <c r="H12" s="5">
        <v>4652087</v>
      </c>
      <c r="I12" s="5">
        <f aca="true" t="shared" si="0" ref="I12:I34">H12-G12</f>
        <v>93651</v>
      </c>
      <c r="J12" s="27">
        <f aca="true" t="shared" si="1" ref="J12:J34">IF(G12&lt;&gt;0,(H12*100/G12)-100,0)</f>
        <v>2.054454641899113</v>
      </c>
    </row>
    <row r="13" spans="3:10" ht="18.75">
      <c r="C13" s="1" t="s">
        <v>59</v>
      </c>
      <c r="D13" s="1" t="s">
        <v>1</v>
      </c>
      <c r="E13" s="1" t="s">
        <v>11</v>
      </c>
      <c r="F13" s="1" t="s">
        <v>88</v>
      </c>
      <c r="G13" s="5">
        <v>200000</v>
      </c>
      <c r="H13" s="5">
        <v>230637</v>
      </c>
      <c r="I13" s="5">
        <f t="shared" si="0"/>
        <v>30637</v>
      </c>
      <c r="J13" s="27">
        <f t="shared" si="1"/>
        <v>15.3185</v>
      </c>
    </row>
    <row r="14" spans="3:10" ht="18.75">
      <c r="C14" s="1" t="s">
        <v>59</v>
      </c>
      <c r="D14" s="1" t="s">
        <v>1</v>
      </c>
      <c r="E14" s="1" t="s">
        <v>12</v>
      </c>
      <c r="F14" s="1" t="s">
        <v>99</v>
      </c>
      <c r="G14" s="5">
        <v>704430</v>
      </c>
      <c r="H14" s="5">
        <v>763973</v>
      </c>
      <c r="I14" s="5">
        <f t="shared" si="0"/>
        <v>59543</v>
      </c>
      <c r="J14" s="27">
        <f t="shared" si="1"/>
        <v>8.452649660008802</v>
      </c>
    </row>
    <row r="15" spans="3:10" ht="18.75">
      <c r="C15" s="1" t="s">
        <v>59</v>
      </c>
      <c r="D15" s="1" t="s">
        <v>1</v>
      </c>
      <c r="E15" s="1" t="s">
        <v>13</v>
      </c>
      <c r="F15" s="1" t="s">
        <v>123</v>
      </c>
      <c r="G15" s="5">
        <v>72564</v>
      </c>
      <c r="H15" s="5">
        <v>7000</v>
      </c>
      <c r="I15" s="5">
        <f t="shared" si="0"/>
        <v>-65564</v>
      </c>
      <c r="J15" s="27">
        <f t="shared" si="1"/>
        <v>-90.35334325560885</v>
      </c>
    </row>
    <row r="16" spans="3:10" ht="18.75">
      <c r="C16" s="1" t="s">
        <v>59</v>
      </c>
      <c r="D16" s="1" t="s">
        <v>1</v>
      </c>
      <c r="E16" s="1" t="s">
        <v>14</v>
      </c>
      <c r="F16" s="1" t="s">
        <v>93</v>
      </c>
      <c r="G16" s="5">
        <v>15090</v>
      </c>
      <c r="H16" s="5">
        <v>15090</v>
      </c>
      <c r="I16" s="5">
        <f t="shared" si="0"/>
        <v>0</v>
      </c>
      <c r="J16" s="27">
        <f t="shared" si="1"/>
        <v>0</v>
      </c>
    </row>
    <row r="17" spans="3:10" ht="18.75">
      <c r="C17" s="1" t="s">
        <v>59</v>
      </c>
      <c r="D17" s="1" t="s">
        <v>1</v>
      </c>
      <c r="E17" s="1" t="s">
        <v>15</v>
      </c>
      <c r="F17" s="1" t="s">
        <v>122</v>
      </c>
      <c r="G17" s="5">
        <v>350000</v>
      </c>
      <c r="H17" s="5">
        <v>491400</v>
      </c>
      <c r="I17" s="5">
        <f t="shared" si="0"/>
        <v>141400</v>
      </c>
      <c r="J17" s="27">
        <f t="shared" si="1"/>
        <v>40.400000000000006</v>
      </c>
    </row>
    <row r="18" spans="3:10" ht="18.75">
      <c r="C18" s="1" t="s">
        <v>59</v>
      </c>
      <c r="D18" s="1" t="s">
        <v>1</v>
      </c>
      <c r="E18" s="1" t="s">
        <v>16</v>
      </c>
      <c r="F18" s="1" t="s">
        <v>111</v>
      </c>
      <c r="G18" s="5">
        <v>5030</v>
      </c>
      <c r="H18" s="5">
        <v>5030</v>
      </c>
      <c r="I18" s="5">
        <f t="shared" si="0"/>
        <v>0</v>
      </c>
      <c r="J18" s="27">
        <f t="shared" si="1"/>
        <v>0</v>
      </c>
    </row>
    <row r="19" spans="3:10" ht="18.75">
      <c r="C19" s="1" t="s">
        <v>59</v>
      </c>
      <c r="D19" s="1" t="s">
        <v>1</v>
      </c>
      <c r="E19" s="1" t="s">
        <v>18</v>
      </c>
      <c r="F19" s="1" t="s">
        <v>100</v>
      </c>
      <c r="G19" s="5">
        <v>92000</v>
      </c>
      <c r="H19" s="5">
        <v>92000</v>
      </c>
      <c r="I19" s="5">
        <f t="shared" si="0"/>
        <v>0</v>
      </c>
      <c r="J19" s="27">
        <f t="shared" si="1"/>
        <v>0</v>
      </c>
    </row>
    <row r="20" spans="3:10" ht="18.75">
      <c r="C20" s="1" t="s">
        <v>59</v>
      </c>
      <c r="D20" s="1" t="s">
        <v>1</v>
      </c>
      <c r="E20" s="1" t="s">
        <v>20</v>
      </c>
      <c r="F20" s="1" t="s">
        <v>64</v>
      </c>
      <c r="G20" s="5">
        <v>380000</v>
      </c>
      <c r="H20" s="5">
        <v>380000</v>
      </c>
      <c r="I20" s="5">
        <f t="shared" si="0"/>
        <v>0</v>
      </c>
      <c r="J20" s="27">
        <f t="shared" si="1"/>
        <v>0</v>
      </c>
    </row>
    <row r="21" spans="3:10" ht="18.75">
      <c r="C21" s="1" t="s">
        <v>59</v>
      </c>
      <c r="D21" s="1" t="s">
        <v>1</v>
      </c>
      <c r="E21" s="1" t="s">
        <v>21</v>
      </c>
      <c r="F21" s="1" t="s">
        <v>125</v>
      </c>
      <c r="G21" s="5">
        <v>65000</v>
      </c>
      <c r="H21" s="5">
        <v>55000</v>
      </c>
      <c r="I21" s="5">
        <f t="shared" si="0"/>
        <v>-10000</v>
      </c>
      <c r="J21" s="27">
        <f t="shared" si="1"/>
        <v>-15.384615384615387</v>
      </c>
    </row>
    <row r="22" spans="3:10" ht="18.75">
      <c r="C22" s="1" t="s">
        <v>59</v>
      </c>
      <c r="D22" s="1" t="s">
        <v>1</v>
      </c>
      <c r="E22" s="1" t="s">
        <v>22</v>
      </c>
      <c r="F22" s="1" t="s">
        <v>87</v>
      </c>
      <c r="G22" s="5">
        <v>18000</v>
      </c>
      <c r="H22" s="5">
        <v>18000</v>
      </c>
      <c r="I22" s="5">
        <f t="shared" si="0"/>
        <v>0</v>
      </c>
      <c r="J22" s="27">
        <f t="shared" si="1"/>
        <v>0</v>
      </c>
    </row>
    <row r="23" spans="3:10" ht="18.75">
      <c r="C23" s="1" t="s">
        <v>59</v>
      </c>
      <c r="D23" s="1" t="s">
        <v>1</v>
      </c>
      <c r="E23" s="1" t="s">
        <v>24</v>
      </c>
      <c r="F23" s="1" t="s">
        <v>112</v>
      </c>
      <c r="G23" s="5">
        <v>110660</v>
      </c>
      <c r="H23" s="5">
        <v>110660</v>
      </c>
      <c r="I23" s="5">
        <f t="shared" si="0"/>
        <v>0</v>
      </c>
      <c r="J23" s="27">
        <f t="shared" si="1"/>
        <v>0</v>
      </c>
    </row>
    <row r="24" spans="3:10" ht="18.75">
      <c r="C24" s="1" t="s">
        <v>59</v>
      </c>
      <c r="D24" s="1" t="s">
        <v>1</v>
      </c>
      <c r="E24" s="1" t="s">
        <v>25</v>
      </c>
      <c r="F24" s="1" t="s">
        <v>117</v>
      </c>
      <c r="G24" s="5">
        <v>312000</v>
      </c>
      <c r="H24" s="5">
        <v>312000</v>
      </c>
      <c r="I24" s="5">
        <f t="shared" si="0"/>
        <v>0</v>
      </c>
      <c r="J24" s="27">
        <f t="shared" si="1"/>
        <v>0</v>
      </c>
    </row>
    <row r="25" spans="3:10" ht="18.75">
      <c r="C25" s="1" t="s">
        <v>59</v>
      </c>
      <c r="D25" s="1" t="s">
        <v>1</v>
      </c>
      <c r="E25" s="1" t="s">
        <v>26</v>
      </c>
      <c r="F25" s="1" t="s">
        <v>110</v>
      </c>
      <c r="G25" s="5">
        <v>25150</v>
      </c>
      <c r="H25" s="5">
        <v>25150</v>
      </c>
      <c r="I25" s="5">
        <f t="shared" si="0"/>
        <v>0</v>
      </c>
      <c r="J25" s="27">
        <f t="shared" si="1"/>
        <v>0</v>
      </c>
    </row>
    <row r="26" spans="3:10" ht="18.75">
      <c r="C26" s="1" t="s">
        <v>59</v>
      </c>
      <c r="D26" s="1" t="s">
        <v>1</v>
      </c>
      <c r="E26" s="1" t="s">
        <v>27</v>
      </c>
      <c r="F26" s="1" t="s">
        <v>73</v>
      </c>
      <c r="G26" s="5">
        <v>90000</v>
      </c>
      <c r="H26" s="5">
        <v>90000</v>
      </c>
      <c r="I26" s="5">
        <f t="shared" si="0"/>
        <v>0</v>
      </c>
      <c r="J26" s="27">
        <f t="shared" si="1"/>
        <v>0</v>
      </c>
    </row>
    <row r="27" spans="3:10" ht="18.75">
      <c r="C27" s="1" t="s">
        <v>59</v>
      </c>
      <c r="D27" s="1" t="s">
        <v>1</v>
      </c>
      <c r="E27" s="1" t="s">
        <v>28</v>
      </c>
      <c r="F27" s="1" t="s">
        <v>84</v>
      </c>
      <c r="G27" s="5">
        <v>15090</v>
      </c>
      <c r="H27" s="5">
        <v>15090</v>
      </c>
      <c r="I27" s="5">
        <f t="shared" si="0"/>
        <v>0</v>
      </c>
      <c r="J27" s="27">
        <f t="shared" si="1"/>
        <v>0</v>
      </c>
    </row>
    <row r="28" spans="3:10" ht="18.75">
      <c r="C28" s="1" t="s">
        <v>59</v>
      </c>
      <c r="D28" s="1" t="s">
        <v>1</v>
      </c>
      <c r="E28" s="1" t="s">
        <v>30</v>
      </c>
      <c r="F28" s="1" t="s">
        <v>89</v>
      </c>
      <c r="G28" s="5">
        <v>40240</v>
      </c>
      <c r="H28" s="5">
        <v>40240</v>
      </c>
      <c r="I28" s="5">
        <f t="shared" si="0"/>
        <v>0</v>
      </c>
      <c r="J28" s="27">
        <f t="shared" si="1"/>
        <v>0</v>
      </c>
    </row>
    <row r="29" spans="3:10" ht="18.75">
      <c r="C29" s="1" t="s">
        <v>59</v>
      </c>
      <c r="D29" s="1" t="s">
        <v>1</v>
      </c>
      <c r="E29" s="1" t="s">
        <v>31</v>
      </c>
      <c r="F29" s="1" t="s">
        <v>90</v>
      </c>
      <c r="G29" s="5">
        <v>60000</v>
      </c>
      <c r="H29" s="5">
        <v>60000</v>
      </c>
      <c r="I29" s="5">
        <f t="shared" si="0"/>
        <v>0</v>
      </c>
      <c r="J29" s="27">
        <f t="shared" si="1"/>
        <v>0</v>
      </c>
    </row>
    <row r="30" spans="3:10" ht="18.75">
      <c r="C30" s="1" t="s">
        <v>59</v>
      </c>
      <c r="D30" s="1" t="s">
        <v>1</v>
      </c>
      <c r="E30" s="1" t="s">
        <v>32</v>
      </c>
      <c r="F30" s="1" t="s">
        <v>68</v>
      </c>
      <c r="G30" s="5">
        <v>30180</v>
      </c>
      <c r="H30" s="5">
        <v>30180</v>
      </c>
      <c r="I30" s="5">
        <f t="shared" si="0"/>
        <v>0</v>
      </c>
      <c r="J30" s="27">
        <f t="shared" si="1"/>
        <v>0</v>
      </c>
    </row>
    <row r="31" spans="3:10" ht="18.75">
      <c r="C31" s="1" t="s">
        <v>59</v>
      </c>
      <c r="D31" s="1" t="s">
        <v>1</v>
      </c>
      <c r="E31" s="1" t="s">
        <v>35</v>
      </c>
      <c r="F31" s="1" t="s">
        <v>77</v>
      </c>
      <c r="G31" s="5">
        <v>19114</v>
      </c>
      <c r="H31" s="5">
        <v>19114</v>
      </c>
      <c r="I31" s="5">
        <f t="shared" si="0"/>
        <v>0</v>
      </c>
      <c r="J31" s="27">
        <f t="shared" si="1"/>
        <v>0</v>
      </c>
    </row>
    <row r="32" spans="3:10" ht="18.75">
      <c r="C32" s="1" t="s">
        <v>59</v>
      </c>
      <c r="D32" s="1" t="s">
        <v>1</v>
      </c>
      <c r="E32" s="1" t="s">
        <v>37</v>
      </c>
      <c r="F32" s="1" t="s">
        <v>92</v>
      </c>
      <c r="G32" s="5">
        <v>4024</v>
      </c>
      <c r="H32" s="5">
        <v>4024</v>
      </c>
      <c r="I32" s="5">
        <f t="shared" si="0"/>
        <v>0</v>
      </c>
      <c r="J32" s="27">
        <f t="shared" si="1"/>
        <v>0</v>
      </c>
    </row>
    <row r="33" spans="3:10" ht="18.75">
      <c r="C33" s="1" t="s">
        <v>59</v>
      </c>
      <c r="D33" s="1" t="s">
        <v>1</v>
      </c>
      <c r="E33" s="1" t="s">
        <v>40</v>
      </c>
      <c r="F33" s="1" t="s">
        <v>94</v>
      </c>
      <c r="G33" s="5">
        <v>5030</v>
      </c>
      <c r="H33" s="5">
        <v>5030</v>
      </c>
      <c r="I33" s="5">
        <f t="shared" si="0"/>
        <v>0</v>
      </c>
      <c r="J33" s="27">
        <f t="shared" si="1"/>
        <v>0</v>
      </c>
    </row>
    <row r="34" spans="3:10" ht="18.75">
      <c r="C34" s="1" t="s">
        <v>59</v>
      </c>
      <c r="D34" s="1" t="s">
        <v>1</v>
      </c>
      <c r="E34" s="1" t="s">
        <v>41</v>
      </c>
      <c r="F34" s="1" t="s">
        <v>98</v>
      </c>
      <c r="G34" s="5">
        <v>7700</v>
      </c>
      <c r="H34" s="5">
        <v>7700</v>
      </c>
      <c r="I34" s="5">
        <f t="shared" si="0"/>
        <v>0</v>
      </c>
      <c r="J34" s="27">
        <f t="shared" si="1"/>
        <v>0</v>
      </c>
    </row>
    <row r="35" spans="1:10" ht="19.5" customHeight="1" hidden="1">
      <c r="A35" s="2"/>
      <c r="B35" s="2"/>
      <c r="C35" s="2"/>
      <c r="D35" s="2"/>
      <c r="E35" s="2"/>
      <c r="F35" s="2"/>
      <c r="G35" s="4"/>
      <c r="H35" s="4"/>
      <c r="I35" s="4"/>
      <c r="J35" s="11">
        <f>IF(G35&lt;&gt;0,H35/G35,100)</f>
        <v>100</v>
      </c>
    </row>
    <row r="36" spans="1:10" ht="23.25" customHeight="1">
      <c r="A36" s="23"/>
      <c r="B36" s="24" t="s">
        <v>3</v>
      </c>
      <c r="C36" s="24" t="s">
        <v>74</v>
      </c>
      <c r="D36" s="26"/>
      <c r="E36" s="7"/>
      <c r="F36" s="7"/>
      <c r="G36" s="13">
        <f>SUBTOTAL(9,G37:G58)</f>
        <v>1078921</v>
      </c>
      <c r="H36" s="13">
        <f>SUBTOTAL(9,H37:H58)</f>
        <v>1457600</v>
      </c>
      <c r="I36" s="13">
        <f>H36-G36</f>
        <v>378679</v>
      </c>
      <c r="J36" s="29">
        <f>IF(G36&lt;&gt;0,(H36*100/G36)-100,0)</f>
        <v>35.097935808089744</v>
      </c>
    </row>
    <row r="37" spans="1:10" ht="30" customHeight="1" hidden="1">
      <c r="A37" s="23"/>
      <c r="B37" s="24"/>
      <c r="C37" s="26"/>
      <c r="D37" s="26"/>
      <c r="E37" s="7"/>
      <c r="F37" s="7"/>
      <c r="G37" s="13"/>
      <c r="H37" s="13"/>
      <c r="I37" s="13"/>
      <c r="J37" s="11">
        <f>IF(G37&lt;&gt;0,H37/G37,100)</f>
        <v>100</v>
      </c>
    </row>
    <row r="38" spans="3:10" ht="18.75">
      <c r="C38" s="1" t="s">
        <v>59</v>
      </c>
      <c r="D38" s="1" t="s">
        <v>3</v>
      </c>
      <c r="E38" s="1" t="s">
        <v>10</v>
      </c>
      <c r="F38" s="1" t="s">
        <v>96</v>
      </c>
      <c r="G38" s="5">
        <v>200000</v>
      </c>
      <c r="H38" s="5">
        <v>400000</v>
      </c>
      <c r="I38" s="5">
        <f aca="true" t="shared" si="2" ref="I38:I57">H38-G38</f>
        <v>200000</v>
      </c>
      <c r="J38" s="27">
        <f aca="true" t="shared" si="3" ref="J38:J57">IF(G38&lt;&gt;0,(H38*100/G38)-100,0)</f>
        <v>100</v>
      </c>
    </row>
    <row r="39" spans="3:10" ht="18.75">
      <c r="C39" s="1" t="s">
        <v>59</v>
      </c>
      <c r="D39" s="1" t="s">
        <v>3</v>
      </c>
      <c r="E39" s="1" t="s">
        <v>17</v>
      </c>
      <c r="F39" s="1" t="s">
        <v>113</v>
      </c>
      <c r="G39" s="5">
        <v>10060</v>
      </c>
      <c r="H39" s="5">
        <v>0</v>
      </c>
      <c r="I39" s="5">
        <f t="shared" si="2"/>
        <v>-10060</v>
      </c>
      <c r="J39" s="27">
        <f t="shared" si="3"/>
        <v>-100</v>
      </c>
    </row>
    <row r="40" spans="3:10" ht="18.75">
      <c r="C40" s="1" t="s">
        <v>59</v>
      </c>
      <c r="D40" s="1" t="s">
        <v>3</v>
      </c>
      <c r="E40" s="1" t="s">
        <v>25</v>
      </c>
      <c r="F40" s="1" t="s">
        <v>117</v>
      </c>
      <c r="G40" s="5">
        <v>50614</v>
      </c>
      <c r="H40" s="5">
        <v>100000</v>
      </c>
      <c r="I40" s="5">
        <f t="shared" si="2"/>
        <v>49386</v>
      </c>
      <c r="J40" s="27">
        <f t="shared" si="3"/>
        <v>97.57379381198876</v>
      </c>
    </row>
    <row r="41" spans="3:10" ht="18.75">
      <c r="C41" s="1" t="s">
        <v>59</v>
      </c>
      <c r="D41" s="1" t="s">
        <v>3</v>
      </c>
      <c r="E41" s="1" t="s">
        <v>26</v>
      </c>
      <c r="F41" s="1" t="s">
        <v>110</v>
      </c>
      <c r="G41" s="5">
        <v>54640</v>
      </c>
      <c r="H41" s="5">
        <v>80000</v>
      </c>
      <c r="I41" s="5">
        <f t="shared" si="2"/>
        <v>25360</v>
      </c>
      <c r="J41" s="27">
        <f t="shared" si="3"/>
        <v>46.41288433382138</v>
      </c>
    </row>
    <row r="42" spans="3:10" ht="18.75">
      <c r="C42" s="1" t="s">
        <v>59</v>
      </c>
      <c r="D42" s="1" t="s">
        <v>3</v>
      </c>
      <c r="E42" s="1" t="s">
        <v>27</v>
      </c>
      <c r="F42" s="1" t="s">
        <v>73</v>
      </c>
      <c r="G42" s="5">
        <v>45270</v>
      </c>
      <c r="H42" s="5">
        <v>120000</v>
      </c>
      <c r="I42" s="5">
        <f t="shared" si="2"/>
        <v>74730</v>
      </c>
      <c r="J42" s="27">
        <f t="shared" si="3"/>
        <v>165.07620941020542</v>
      </c>
    </row>
    <row r="43" spans="3:10" ht="18.75">
      <c r="C43" s="1" t="s">
        <v>59</v>
      </c>
      <c r="D43" s="1" t="s">
        <v>3</v>
      </c>
      <c r="E43" s="1" t="s">
        <v>28</v>
      </c>
      <c r="F43" s="1" t="s">
        <v>84</v>
      </c>
      <c r="G43" s="5">
        <v>20120</v>
      </c>
      <c r="H43" s="5">
        <v>30000</v>
      </c>
      <c r="I43" s="5">
        <f t="shared" si="2"/>
        <v>9880</v>
      </c>
      <c r="J43" s="27">
        <f t="shared" si="3"/>
        <v>49.10536779324056</v>
      </c>
    </row>
    <row r="44" spans="3:10" ht="18.75">
      <c r="C44" s="1" t="s">
        <v>59</v>
      </c>
      <c r="D44" s="1" t="s">
        <v>3</v>
      </c>
      <c r="E44" s="1" t="s">
        <v>29</v>
      </c>
      <c r="F44" s="1" t="s">
        <v>91</v>
      </c>
      <c r="G44" s="5">
        <v>2515</v>
      </c>
      <c r="H44" s="5">
        <v>8000</v>
      </c>
      <c r="I44" s="5">
        <f t="shared" si="2"/>
        <v>5485</v>
      </c>
      <c r="J44" s="27">
        <f t="shared" si="3"/>
        <v>218.09145129224652</v>
      </c>
    </row>
    <row r="45" spans="3:10" ht="18.75">
      <c r="C45" s="1" t="s">
        <v>59</v>
      </c>
      <c r="D45" s="1" t="s">
        <v>3</v>
      </c>
      <c r="E45" s="1" t="s">
        <v>30</v>
      </c>
      <c r="F45" s="1" t="s">
        <v>89</v>
      </c>
      <c r="G45" s="5">
        <v>96516</v>
      </c>
      <c r="H45" s="5">
        <v>110000</v>
      </c>
      <c r="I45" s="5">
        <f t="shared" si="2"/>
        <v>13484</v>
      </c>
      <c r="J45" s="27">
        <f t="shared" si="3"/>
        <v>13.97074060259439</v>
      </c>
    </row>
    <row r="46" spans="3:10" ht="18.75">
      <c r="C46" s="1" t="s">
        <v>59</v>
      </c>
      <c r="D46" s="1" t="s">
        <v>3</v>
      </c>
      <c r="E46" s="1" t="s">
        <v>31</v>
      </c>
      <c r="F46" s="1" t="s">
        <v>90</v>
      </c>
      <c r="G46" s="5">
        <v>90540</v>
      </c>
      <c r="H46" s="5">
        <v>110000</v>
      </c>
      <c r="I46" s="5">
        <f t="shared" si="2"/>
        <v>19460</v>
      </c>
      <c r="J46" s="27">
        <f t="shared" si="3"/>
        <v>21.493262646344164</v>
      </c>
    </row>
    <row r="47" spans="3:10" ht="18.75">
      <c r="C47" s="1" t="s">
        <v>59</v>
      </c>
      <c r="D47" s="1" t="s">
        <v>3</v>
      </c>
      <c r="E47" s="1" t="s">
        <v>32</v>
      </c>
      <c r="F47" s="1" t="s">
        <v>68</v>
      </c>
      <c r="G47" s="5">
        <v>201200</v>
      </c>
      <c r="H47" s="5">
        <v>243000</v>
      </c>
      <c r="I47" s="5">
        <f t="shared" si="2"/>
        <v>41800</v>
      </c>
      <c r="J47" s="27">
        <f t="shared" si="3"/>
        <v>20.77534791252485</v>
      </c>
    </row>
    <row r="48" spans="3:10" ht="18.75">
      <c r="C48" s="1" t="s">
        <v>59</v>
      </c>
      <c r="D48" s="1" t="s">
        <v>3</v>
      </c>
      <c r="E48" s="1" t="s">
        <v>34</v>
      </c>
      <c r="F48" s="1" t="s">
        <v>128</v>
      </c>
      <c r="G48" s="5">
        <v>15090</v>
      </c>
      <c r="H48" s="5">
        <v>12000</v>
      </c>
      <c r="I48" s="5">
        <f t="shared" si="2"/>
        <v>-3090</v>
      </c>
      <c r="J48" s="27">
        <f t="shared" si="3"/>
        <v>-20.47713717693837</v>
      </c>
    </row>
    <row r="49" spans="3:10" ht="18.75">
      <c r="C49" s="1" t="s">
        <v>59</v>
      </c>
      <c r="D49" s="1" t="s">
        <v>3</v>
      </c>
      <c r="E49" s="1" t="s">
        <v>35</v>
      </c>
      <c r="F49" s="1" t="s">
        <v>77</v>
      </c>
      <c r="G49" s="5">
        <v>130780</v>
      </c>
      <c r="H49" s="5">
        <v>120000</v>
      </c>
      <c r="I49" s="5">
        <f t="shared" si="2"/>
        <v>-10780</v>
      </c>
      <c r="J49" s="27">
        <f t="shared" si="3"/>
        <v>-8.242850588775042</v>
      </c>
    </row>
    <row r="50" spans="3:10" ht="18.75">
      <c r="C50" s="1" t="s">
        <v>59</v>
      </c>
      <c r="D50" s="1" t="s">
        <v>3</v>
      </c>
      <c r="E50" s="1" t="s">
        <v>36</v>
      </c>
      <c r="F50" s="1" t="s">
        <v>70</v>
      </c>
      <c r="G50" s="5">
        <v>42252</v>
      </c>
      <c r="H50" s="5">
        <v>7000</v>
      </c>
      <c r="I50" s="5">
        <f t="shared" si="2"/>
        <v>-35252</v>
      </c>
      <c r="J50" s="27">
        <f t="shared" si="3"/>
        <v>-83.43273691186216</v>
      </c>
    </row>
    <row r="51" spans="3:10" ht="18.75">
      <c r="C51" s="1" t="s">
        <v>59</v>
      </c>
      <c r="D51" s="1" t="s">
        <v>3</v>
      </c>
      <c r="E51" s="1" t="s">
        <v>37</v>
      </c>
      <c r="F51" s="1" t="s">
        <v>92</v>
      </c>
      <c r="G51" s="5">
        <v>4024</v>
      </c>
      <c r="H51" s="5">
        <v>4400</v>
      </c>
      <c r="I51" s="5">
        <f t="shared" si="2"/>
        <v>376</v>
      </c>
      <c r="J51" s="27">
        <f t="shared" si="3"/>
        <v>9.343936381709739</v>
      </c>
    </row>
    <row r="52" spans="3:10" ht="18.75">
      <c r="C52" s="1" t="s">
        <v>59</v>
      </c>
      <c r="D52" s="1" t="s">
        <v>3</v>
      </c>
      <c r="E52" s="1" t="s">
        <v>38</v>
      </c>
      <c r="F52" s="1" t="s">
        <v>79</v>
      </c>
      <c r="G52" s="5">
        <v>40240</v>
      </c>
      <c r="H52" s="5">
        <v>15000</v>
      </c>
      <c r="I52" s="5">
        <f t="shared" si="2"/>
        <v>-25240</v>
      </c>
      <c r="J52" s="27">
        <f t="shared" si="3"/>
        <v>-62.72365805168986</v>
      </c>
    </row>
    <row r="53" spans="3:10" ht="18.75">
      <c r="C53" s="1" t="s">
        <v>59</v>
      </c>
      <c r="D53" s="1" t="s">
        <v>3</v>
      </c>
      <c r="E53" s="1" t="s">
        <v>39</v>
      </c>
      <c r="F53" s="1" t="s">
        <v>104</v>
      </c>
      <c r="G53" s="5">
        <v>15000</v>
      </c>
      <c r="H53" s="5">
        <v>15000</v>
      </c>
      <c r="I53" s="5">
        <f t="shared" si="2"/>
        <v>0</v>
      </c>
      <c r="J53" s="27">
        <f t="shared" si="3"/>
        <v>0</v>
      </c>
    </row>
    <row r="54" spans="3:10" ht="18.75">
      <c r="C54" s="1" t="s">
        <v>59</v>
      </c>
      <c r="D54" s="1" t="s">
        <v>3</v>
      </c>
      <c r="E54" s="1" t="s">
        <v>40</v>
      </c>
      <c r="F54" s="1" t="s">
        <v>94</v>
      </c>
      <c r="G54" s="5">
        <v>10060</v>
      </c>
      <c r="H54" s="5">
        <v>8000</v>
      </c>
      <c r="I54" s="5">
        <f t="shared" si="2"/>
        <v>-2060</v>
      </c>
      <c r="J54" s="27">
        <f t="shared" si="3"/>
        <v>-20.47713717693837</v>
      </c>
    </row>
    <row r="55" spans="3:10" ht="18.75">
      <c r="C55" s="1" t="s">
        <v>59</v>
      </c>
      <c r="D55" s="1" t="s">
        <v>3</v>
      </c>
      <c r="E55" s="1" t="s">
        <v>41</v>
      </c>
      <c r="F55" s="1" t="s">
        <v>98</v>
      </c>
      <c r="G55" s="5">
        <v>50000</v>
      </c>
      <c r="H55" s="5">
        <v>75000</v>
      </c>
      <c r="I55" s="5">
        <f t="shared" si="2"/>
        <v>25000</v>
      </c>
      <c r="J55" s="27">
        <f t="shared" si="3"/>
        <v>50</v>
      </c>
    </row>
    <row r="56" spans="3:10" ht="18.75">
      <c r="C56" s="1" t="s">
        <v>59</v>
      </c>
      <c r="D56" s="1" t="s">
        <v>3</v>
      </c>
      <c r="E56" s="1" t="s">
        <v>42</v>
      </c>
      <c r="F56" s="1" t="s">
        <v>127</v>
      </c>
      <c r="G56" s="5">
        <v>0</v>
      </c>
      <c r="H56" s="5">
        <v>0</v>
      </c>
      <c r="I56" s="5">
        <f t="shared" si="2"/>
        <v>0</v>
      </c>
      <c r="J56" s="27">
        <f t="shared" si="3"/>
        <v>0</v>
      </c>
    </row>
    <row r="57" spans="3:10" ht="18.75">
      <c r="C57" s="1" t="s">
        <v>59</v>
      </c>
      <c r="D57" s="1" t="s">
        <v>3</v>
      </c>
      <c r="E57" s="1" t="s">
        <v>43</v>
      </c>
      <c r="F57" s="1" t="s">
        <v>71</v>
      </c>
      <c r="G57" s="5">
        <v>0</v>
      </c>
      <c r="H57" s="5">
        <v>200</v>
      </c>
      <c r="I57" s="5">
        <f t="shared" si="2"/>
        <v>200</v>
      </c>
      <c r="J57" s="27">
        <f t="shared" si="3"/>
        <v>0</v>
      </c>
    </row>
    <row r="58" spans="1:10" ht="19.5" customHeight="1" hidden="1">
      <c r="A58" s="2"/>
      <c r="B58" s="2"/>
      <c r="C58" s="2"/>
      <c r="D58" s="2"/>
      <c r="E58" s="2"/>
      <c r="F58" s="2"/>
      <c r="G58" s="4"/>
      <c r="H58" s="4"/>
      <c r="I58" s="4"/>
      <c r="J58" s="11">
        <f>IF(G58&lt;&gt;0,H58/G58,100)</f>
        <v>100</v>
      </c>
    </row>
    <row r="59" spans="1:10" ht="23.25" customHeight="1">
      <c r="A59" s="23"/>
      <c r="B59" s="24" t="s">
        <v>4</v>
      </c>
      <c r="C59" s="24" t="s">
        <v>81</v>
      </c>
      <c r="D59" s="26"/>
      <c r="E59" s="7"/>
      <c r="F59" s="7"/>
      <c r="G59" s="13">
        <f>SUBTOTAL(9,G60:G80)</f>
        <v>2676904</v>
      </c>
      <c r="H59" s="13">
        <f>SUBTOTAL(9,H60:H80)</f>
        <v>3201600</v>
      </c>
      <c r="I59" s="13">
        <f>H59-G59</f>
        <v>524696</v>
      </c>
      <c r="J59" s="29">
        <f>IF(G59&lt;&gt;0,(H59*100/G59)-100,0)</f>
        <v>19.600852327913145</v>
      </c>
    </row>
    <row r="60" spans="1:10" ht="30" customHeight="1" hidden="1">
      <c r="A60" s="23"/>
      <c r="B60" s="24"/>
      <c r="C60" s="26"/>
      <c r="D60" s="26"/>
      <c r="E60" s="7"/>
      <c r="F60" s="7"/>
      <c r="G60" s="13"/>
      <c r="H60" s="13"/>
      <c r="I60" s="13"/>
      <c r="J60" s="11">
        <f>IF(G60&lt;&gt;0,H60/G60,100)</f>
        <v>100</v>
      </c>
    </row>
    <row r="61" spans="3:10" ht="18.75">
      <c r="C61" s="1" t="s">
        <v>59</v>
      </c>
      <c r="D61" s="1" t="s">
        <v>4</v>
      </c>
      <c r="E61" s="1" t="s">
        <v>10</v>
      </c>
      <c r="F61" s="1" t="s">
        <v>96</v>
      </c>
      <c r="G61" s="5">
        <v>525000</v>
      </c>
      <c r="H61" s="5">
        <v>602200</v>
      </c>
      <c r="I61" s="5">
        <f aca="true" t="shared" si="4" ref="I61:I79">H61-G61</f>
        <v>77200</v>
      </c>
      <c r="J61" s="27">
        <f aca="true" t="shared" si="5" ref="J61:J79">IF(G61&lt;&gt;0,(H61*100/G61)-100,0)</f>
        <v>14.70476190476191</v>
      </c>
    </row>
    <row r="62" spans="3:10" ht="18.75">
      <c r="C62" s="1" t="s">
        <v>59</v>
      </c>
      <c r="D62" s="1" t="s">
        <v>4</v>
      </c>
      <c r="E62" s="1" t="s">
        <v>11</v>
      </c>
      <c r="F62" s="1" t="s">
        <v>88</v>
      </c>
      <c r="G62" s="5">
        <v>20000</v>
      </c>
      <c r="H62" s="5">
        <v>278000</v>
      </c>
      <c r="I62" s="5">
        <f t="shared" si="4"/>
        <v>258000</v>
      </c>
      <c r="J62" s="27">
        <f t="shared" si="5"/>
        <v>1290</v>
      </c>
    </row>
    <row r="63" spans="3:10" ht="18.75">
      <c r="C63" s="1" t="s">
        <v>59</v>
      </c>
      <c r="D63" s="1" t="s">
        <v>4</v>
      </c>
      <c r="E63" s="1" t="s">
        <v>12</v>
      </c>
      <c r="F63" s="1" t="s">
        <v>99</v>
      </c>
      <c r="G63" s="5">
        <v>130000</v>
      </c>
      <c r="H63" s="5">
        <v>101400</v>
      </c>
      <c r="I63" s="5">
        <f t="shared" si="4"/>
        <v>-28600</v>
      </c>
      <c r="J63" s="27">
        <f t="shared" si="5"/>
        <v>-22</v>
      </c>
    </row>
    <row r="64" spans="3:10" ht="18.75">
      <c r="C64" s="1" t="s">
        <v>59</v>
      </c>
      <c r="D64" s="1" t="s">
        <v>4</v>
      </c>
      <c r="E64" s="1" t="s">
        <v>13</v>
      </c>
      <c r="F64" s="1" t="s">
        <v>123</v>
      </c>
      <c r="G64" s="5">
        <v>15000</v>
      </c>
      <c r="H64" s="5">
        <v>5000</v>
      </c>
      <c r="I64" s="5">
        <f t="shared" si="4"/>
        <v>-10000</v>
      </c>
      <c r="J64" s="27">
        <f t="shared" si="5"/>
        <v>-66.66666666666666</v>
      </c>
    </row>
    <row r="65" spans="3:10" ht="18.75">
      <c r="C65" s="1" t="s">
        <v>59</v>
      </c>
      <c r="D65" s="1" t="s">
        <v>4</v>
      </c>
      <c r="E65" s="1" t="s">
        <v>14</v>
      </c>
      <c r="F65" s="1" t="s">
        <v>93</v>
      </c>
      <c r="G65" s="5">
        <v>10060</v>
      </c>
      <c r="H65" s="5">
        <v>10000</v>
      </c>
      <c r="I65" s="5">
        <f t="shared" si="4"/>
        <v>-60</v>
      </c>
      <c r="J65" s="27">
        <f t="shared" si="5"/>
        <v>-0.5964214711729596</v>
      </c>
    </row>
    <row r="66" spans="3:10" ht="18.75">
      <c r="C66" s="1" t="s">
        <v>59</v>
      </c>
      <c r="D66" s="1" t="s">
        <v>4</v>
      </c>
      <c r="E66" s="1" t="s">
        <v>15</v>
      </c>
      <c r="F66" s="1" t="s">
        <v>122</v>
      </c>
      <c r="G66" s="5">
        <v>60000</v>
      </c>
      <c r="H66" s="5">
        <v>50000</v>
      </c>
      <c r="I66" s="5">
        <f t="shared" si="4"/>
        <v>-10000</v>
      </c>
      <c r="J66" s="27">
        <f t="shared" si="5"/>
        <v>-16.66666666666667</v>
      </c>
    </row>
    <row r="67" spans="3:10" ht="18.75">
      <c r="C67" s="1" t="s">
        <v>59</v>
      </c>
      <c r="D67" s="1" t="s">
        <v>4</v>
      </c>
      <c r="E67" s="1" t="s">
        <v>16</v>
      </c>
      <c r="F67" s="1" t="s">
        <v>111</v>
      </c>
      <c r="G67" s="5">
        <v>8048</v>
      </c>
      <c r="H67" s="5">
        <v>20000</v>
      </c>
      <c r="I67" s="5">
        <f t="shared" si="4"/>
        <v>11952</v>
      </c>
      <c r="J67" s="27">
        <f t="shared" si="5"/>
        <v>148.5089463220676</v>
      </c>
    </row>
    <row r="68" spans="3:10" ht="18.75">
      <c r="C68" s="1" t="s">
        <v>59</v>
      </c>
      <c r="D68" s="1" t="s">
        <v>4</v>
      </c>
      <c r="E68" s="1" t="s">
        <v>18</v>
      </c>
      <c r="F68" s="1" t="s">
        <v>100</v>
      </c>
      <c r="G68" s="5">
        <v>35210</v>
      </c>
      <c r="H68" s="5">
        <v>35000</v>
      </c>
      <c r="I68" s="5">
        <f t="shared" si="4"/>
        <v>-210</v>
      </c>
      <c r="J68" s="27">
        <f t="shared" si="5"/>
        <v>-0.5964214711729596</v>
      </c>
    </row>
    <row r="69" spans="3:10" ht="18.75">
      <c r="C69" s="1" t="s">
        <v>59</v>
      </c>
      <c r="D69" s="1" t="s">
        <v>4</v>
      </c>
      <c r="E69" s="1" t="s">
        <v>19</v>
      </c>
      <c r="F69" s="1" t="s">
        <v>80</v>
      </c>
      <c r="G69" s="5">
        <v>397000</v>
      </c>
      <c r="H69" s="5">
        <v>470000</v>
      </c>
      <c r="I69" s="5">
        <f t="shared" si="4"/>
        <v>73000</v>
      </c>
      <c r="J69" s="27">
        <f t="shared" si="5"/>
        <v>18.38790931989925</v>
      </c>
    </row>
    <row r="70" spans="3:10" ht="18.75">
      <c r="C70" s="1" t="s">
        <v>59</v>
      </c>
      <c r="D70" s="1" t="s">
        <v>4</v>
      </c>
      <c r="E70" s="1" t="s">
        <v>20</v>
      </c>
      <c r="F70" s="1" t="s">
        <v>64</v>
      </c>
      <c r="G70" s="5">
        <v>362850</v>
      </c>
      <c r="H70" s="5">
        <v>450000</v>
      </c>
      <c r="I70" s="5">
        <f t="shared" si="4"/>
        <v>87150</v>
      </c>
      <c r="J70" s="27">
        <f t="shared" si="5"/>
        <v>24.018189334435718</v>
      </c>
    </row>
    <row r="71" spans="3:10" ht="18.75">
      <c r="C71" s="1" t="s">
        <v>59</v>
      </c>
      <c r="D71" s="1" t="s">
        <v>4</v>
      </c>
      <c r="E71" s="1" t="s">
        <v>21</v>
      </c>
      <c r="F71" s="1" t="s">
        <v>125</v>
      </c>
      <c r="G71" s="5">
        <v>352100</v>
      </c>
      <c r="H71" s="5">
        <v>100000</v>
      </c>
      <c r="I71" s="5">
        <f t="shared" si="4"/>
        <v>-252100</v>
      </c>
      <c r="J71" s="27">
        <f t="shared" si="5"/>
        <v>-71.59897756319228</v>
      </c>
    </row>
    <row r="72" spans="3:10" ht="18.75">
      <c r="C72" s="1" t="s">
        <v>59</v>
      </c>
      <c r="D72" s="1" t="s">
        <v>4</v>
      </c>
      <c r="E72" s="1" t="s">
        <v>22</v>
      </c>
      <c r="F72" s="1" t="s">
        <v>87</v>
      </c>
      <c r="G72" s="5">
        <v>75450</v>
      </c>
      <c r="H72" s="5">
        <v>60000</v>
      </c>
      <c r="I72" s="5">
        <f t="shared" si="4"/>
        <v>-15450</v>
      </c>
      <c r="J72" s="27">
        <f t="shared" si="5"/>
        <v>-20.47713717693837</v>
      </c>
    </row>
    <row r="73" spans="3:10" ht="18.75">
      <c r="C73" s="1" t="s">
        <v>59</v>
      </c>
      <c r="D73" s="1" t="s">
        <v>4</v>
      </c>
      <c r="E73" s="1" t="s">
        <v>23</v>
      </c>
      <c r="F73" s="1" t="s">
        <v>115</v>
      </c>
      <c r="G73" s="5">
        <v>30000</v>
      </c>
      <c r="H73" s="5">
        <v>40000</v>
      </c>
      <c r="I73" s="5">
        <f t="shared" si="4"/>
        <v>10000</v>
      </c>
      <c r="J73" s="27">
        <f t="shared" si="5"/>
        <v>33.33333333333334</v>
      </c>
    </row>
    <row r="74" spans="3:10" ht="18.75">
      <c r="C74" s="1" t="s">
        <v>59</v>
      </c>
      <c r="D74" s="1" t="s">
        <v>4</v>
      </c>
      <c r="E74" s="1" t="s">
        <v>24</v>
      </c>
      <c r="F74" s="1" t="s">
        <v>112</v>
      </c>
      <c r="G74" s="5">
        <v>25150</v>
      </c>
      <c r="H74" s="5">
        <v>125000</v>
      </c>
      <c r="I74" s="5">
        <f t="shared" si="4"/>
        <v>99850</v>
      </c>
      <c r="J74" s="27">
        <f t="shared" si="5"/>
        <v>397.0178926441352</v>
      </c>
    </row>
    <row r="75" spans="3:10" ht="18.75">
      <c r="C75" s="1" t="s">
        <v>59</v>
      </c>
      <c r="D75" s="1" t="s">
        <v>4</v>
      </c>
      <c r="E75" s="1" t="s">
        <v>25</v>
      </c>
      <c r="F75" s="1" t="s">
        <v>117</v>
      </c>
      <c r="G75" s="5">
        <v>631036</v>
      </c>
      <c r="H75" s="5">
        <v>665000</v>
      </c>
      <c r="I75" s="5">
        <f t="shared" si="4"/>
        <v>33964</v>
      </c>
      <c r="J75" s="27">
        <f t="shared" si="5"/>
        <v>5.382260283090034</v>
      </c>
    </row>
    <row r="76" spans="3:10" ht="18.75">
      <c r="C76" s="1" t="s">
        <v>59</v>
      </c>
      <c r="D76" s="1" t="s">
        <v>4</v>
      </c>
      <c r="E76" s="1" t="s">
        <v>33</v>
      </c>
      <c r="F76" s="1" t="s">
        <v>118</v>
      </c>
      <c r="G76" s="5">
        <v>0</v>
      </c>
      <c r="H76" s="5">
        <v>40000</v>
      </c>
      <c r="I76" s="5">
        <f t="shared" si="4"/>
        <v>40000</v>
      </c>
      <c r="J76" s="27">
        <f t="shared" si="5"/>
        <v>0</v>
      </c>
    </row>
    <row r="77" spans="3:10" ht="18.75">
      <c r="C77" s="1" t="s">
        <v>59</v>
      </c>
      <c r="D77" s="1" t="s">
        <v>4</v>
      </c>
      <c r="E77" s="1" t="s">
        <v>45</v>
      </c>
      <c r="F77" s="1" t="s">
        <v>62</v>
      </c>
      <c r="G77" s="5">
        <v>0</v>
      </c>
      <c r="H77" s="5">
        <v>0</v>
      </c>
      <c r="I77" s="5">
        <f t="shared" si="4"/>
        <v>0</v>
      </c>
      <c r="J77" s="27">
        <f t="shared" si="5"/>
        <v>0</v>
      </c>
    </row>
    <row r="78" spans="3:10" ht="18.75">
      <c r="C78" s="1" t="s">
        <v>59</v>
      </c>
      <c r="D78" s="1" t="s">
        <v>4</v>
      </c>
      <c r="E78" s="1" t="s">
        <v>49</v>
      </c>
      <c r="F78" s="1" t="s">
        <v>119</v>
      </c>
      <c r="G78" s="5">
        <v>0</v>
      </c>
      <c r="H78" s="5">
        <v>150000</v>
      </c>
      <c r="I78" s="5">
        <f t="shared" si="4"/>
        <v>150000</v>
      </c>
      <c r="J78" s="27">
        <f t="shared" si="5"/>
        <v>0</v>
      </c>
    </row>
    <row r="79" spans="3:10" ht="18.75">
      <c r="C79" s="1" t="s">
        <v>59</v>
      </c>
      <c r="D79" s="1" t="s">
        <v>4</v>
      </c>
      <c r="E79" s="1" t="s">
        <v>52</v>
      </c>
      <c r="F79" s="1" t="s">
        <v>107</v>
      </c>
      <c r="G79" s="5">
        <v>0</v>
      </c>
      <c r="H79" s="5">
        <v>0</v>
      </c>
      <c r="I79" s="5">
        <f t="shared" si="4"/>
        <v>0</v>
      </c>
      <c r="J79" s="27">
        <f t="shared" si="5"/>
        <v>0</v>
      </c>
    </row>
    <row r="80" spans="1:10" ht="19.5" customHeight="1" hidden="1">
      <c r="A80" s="2"/>
      <c r="B80" s="2"/>
      <c r="C80" s="2"/>
      <c r="D80" s="2"/>
      <c r="E80" s="2"/>
      <c r="F80" s="2"/>
      <c r="G80" s="4"/>
      <c r="H80" s="4"/>
      <c r="I80" s="4"/>
      <c r="J80" s="11">
        <f>IF(G80&lt;&gt;0,H80/G80,100)</f>
        <v>100</v>
      </c>
    </row>
    <row r="81" spans="1:10" ht="23.25" customHeight="1">
      <c r="A81" s="23"/>
      <c r="B81" s="24" t="s">
        <v>6</v>
      </c>
      <c r="C81" s="24" t="s">
        <v>67</v>
      </c>
      <c r="D81" s="26"/>
      <c r="E81" s="7"/>
      <c r="F81" s="7"/>
      <c r="G81" s="13">
        <f>SUBTOTAL(9,G82:G88)</f>
        <v>0</v>
      </c>
      <c r="H81" s="13">
        <f>SUBTOTAL(9,H82:H88)</f>
        <v>367533</v>
      </c>
      <c r="I81" s="13">
        <f>H81-G81</f>
        <v>367533</v>
      </c>
      <c r="J81" s="29">
        <f>IF(G81&lt;&gt;0,(H81*100/G81)-100,0)</f>
        <v>0</v>
      </c>
    </row>
    <row r="82" spans="1:10" ht="30" customHeight="1" hidden="1">
      <c r="A82" s="23"/>
      <c r="B82" s="24"/>
      <c r="C82" s="26"/>
      <c r="D82" s="26"/>
      <c r="E82" s="7"/>
      <c r="F82" s="7"/>
      <c r="G82" s="13"/>
      <c r="H82" s="13"/>
      <c r="I82" s="13"/>
      <c r="J82" s="11">
        <f>IF(G82&lt;&gt;0,H82/G82,100)</f>
        <v>100</v>
      </c>
    </row>
    <row r="83" spans="3:10" ht="18.75">
      <c r="C83" s="1" t="s">
        <v>59</v>
      </c>
      <c r="D83" s="1" t="s">
        <v>6</v>
      </c>
      <c r="E83" s="1" t="s">
        <v>10</v>
      </c>
      <c r="F83" s="1" t="s">
        <v>96</v>
      </c>
      <c r="G83" s="5">
        <v>0</v>
      </c>
      <c r="H83" s="5">
        <v>299502</v>
      </c>
      <c r="I83" s="5">
        <f>H83-G83</f>
        <v>299502</v>
      </c>
      <c r="J83" s="27">
        <f>IF(G83&lt;&gt;0,(H83*100/G83)-100,0)</f>
        <v>0</v>
      </c>
    </row>
    <row r="84" spans="3:10" ht="18.75">
      <c r="C84" s="1" t="s">
        <v>59</v>
      </c>
      <c r="D84" s="1" t="s">
        <v>6</v>
      </c>
      <c r="E84" s="1" t="s">
        <v>12</v>
      </c>
      <c r="F84" s="1" t="s">
        <v>99</v>
      </c>
      <c r="G84" s="5">
        <v>0</v>
      </c>
      <c r="H84" s="5">
        <v>16112</v>
      </c>
      <c r="I84" s="5">
        <f>H84-G84</f>
        <v>16112</v>
      </c>
      <c r="J84" s="27">
        <f>IF(G84&lt;&gt;0,(H84*100/G84)-100,0)</f>
        <v>0</v>
      </c>
    </row>
    <row r="85" spans="3:10" ht="18.75">
      <c r="C85" s="1" t="s">
        <v>59</v>
      </c>
      <c r="D85" s="1" t="s">
        <v>6</v>
      </c>
      <c r="E85" s="1" t="s">
        <v>13</v>
      </c>
      <c r="F85" s="1" t="s">
        <v>123</v>
      </c>
      <c r="G85" s="5">
        <v>0</v>
      </c>
      <c r="H85" s="5">
        <v>380</v>
      </c>
      <c r="I85" s="5">
        <f>H85-G85</f>
        <v>380</v>
      </c>
      <c r="J85" s="27">
        <f>IF(G85&lt;&gt;0,(H85*100/G85)-100,0)</f>
        <v>0</v>
      </c>
    </row>
    <row r="86" spans="3:10" ht="18.75">
      <c r="C86" s="1" t="s">
        <v>59</v>
      </c>
      <c r="D86" s="1" t="s">
        <v>6</v>
      </c>
      <c r="E86" s="1" t="s">
        <v>15</v>
      </c>
      <c r="F86" s="1" t="s">
        <v>122</v>
      </c>
      <c r="G86" s="5">
        <v>0</v>
      </c>
      <c r="H86" s="5">
        <v>36195</v>
      </c>
      <c r="I86" s="5">
        <f>H86-G86</f>
        <v>36195</v>
      </c>
      <c r="J86" s="27">
        <f>IF(G86&lt;&gt;0,(H86*100/G86)-100,0)</f>
        <v>0</v>
      </c>
    </row>
    <row r="87" spans="3:10" ht="18.75">
      <c r="C87" s="1" t="s">
        <v>59</v>
      </c>
      <c r="D87" s="1" t="s">
        <v>6</v>
      </c>
      <c r="E87" s="1" t="s">
        <v>33</v>
      </c>
      <c r="F87" s="1" t="s">
        <v>118</v>
      </c>
      <c r="G87" s="5">
        <v>0</v>
      </c>
      <c r="H87" s="5">
        <v>15344</v>
      </c>
      <c r="I87" s="5">
        <f>H87-G87</f>
        <v>15344</v>
      </c>
      <c r="J87" s="27">
        <f>IF(G87&lt;&gt;0,(H87*100/G87)-100,0)</f>
        <v>0</v>
      </c>
    </row>
    <row r="88" spans="1:10" ht="19.5" customHeight="1" hidden="1">
      <c r="A88" s="2"/>
      <c r="B88" s="2"/>
      <c r="C88" s="2"/>
      <c r="D88" s="2"/>
      <c r="E88" s="2"/>
      <c r="F88" s="2"/>
      <c r="G88" s="4"/>
      <c r="H88" s="4"/>
      <c r="I88" s="4"/>
      <c r="J88" s="11">
        <f>IF(G88&lt;&gt;0,H88/G88,100)</f>
        <v>100</v>
      </c>
    </row>
    <row r="89" spans="1:10" ht="18.75" hidden="1">
      <c r="A89" s="2"/>
      <c r="B89" s="2"/>
      <c r="C89" s="2"/>
      <c r="D89" s="2"/>
      <c r="E89" s="2"/>
      <c r="F89" s="2"/>
      <c r="G89" s="4"/>
      <c r="H89" s="4"/>
      <c r="I89" s="4"/>
      <c r="J89" s="11">
        <f>IF(G89&lt;&gt;0,H89/G89,100)</f>
        <v>100</v>
      </c>
    </row>
    <row r="90" spans="1:10" ht="23.25" customHeight="1">
      <c r="A90" s="21" t="s">
        <v>60</v>
      </c>
      <c r="B90" s="21" t="s">
        <v>83</v>
      </c>
      <c r="C90" s="10"/>
      <c r="D90" s="10"/>
      <c r="E90" s="10"/>
      <c r="F90" s="10"/>
      <c r="G90" s="11">
        <f>SUBTOTAL(9,G91:G175)</f>
        <v>1984156</v>
      </c>
      <c r="H90" s="11">
        <f>SUBTOTAL(9,H91:H175)</f>
        <v>2829414</v>
      </c>
      <c r="I90" s="11">
        <f>H90-G90</f>
        <v>845258</v>
      </c>
      <c r="J90" s="11">
        <f>IF(G90&lt;&gt;0,(H90*100/G90)-100,0)</f>
        <v>42.60038021203977</v>
      </c>
    </row>
    <row r="91" spans="1:10" ht="30" customHeight="1" hidden="1">
      <c r="A91" s="22"/>
      <c r="B91" s="22"/>
      <c r="C91" s="6"/>
      <c r="D91" s="6"/>
      <c r="E91" s="6"/>
      <c r="F91" s="6"/>
      <c r="G91" s="12"/>
      <c r="H91" s="12"/>
      <c r="I91" s="12"/>
      <c r="J91" s="11">
        <f>IF(G91&lt;&gt;0,H91/G91,100)</f>
        <v>100</v>
      </c>
    </row>
    <row r="92" spans="1:10" ht="23.25" customHeight="1">
      <c r="A92" s="23"/>
      <c r="B92" s="24" t="s">
        <v>0</v>
      </c>
      <c r="C92" s="24" t="s">
        <v>106</v>
      </c>
      <c r="D92" s="26"/>
      <c r="E92" s="7"/>
      <c r="F92" s="7"/>
      <c r="G92" s="13">
        <f>SUBTOTAL(9,G93:G97)</f>
        <v>0</v>
      </c>
      <c r="H92" s="13">
        <f>SUBTOTAL(9,H93:H97)</f>
        <v>2920</v>
      </c>
      <c r="I92" s="13">
        <f>H92-G92</f>
        <v>2920</v>
      </c>
      <c r="J92" s="29">
        <f>IF(G92&lt;&gt;0,(H92*100/G92)-100,0)</f>
        <v>0</v>
      </c>
    </row>
    <row r="93" spans="1:10" ht="30" customHeight="1" hidden="1">
      <c r="A93" s="23"/>
      <c r="B93" s="24"/>
      <c r="C93" s="26"/>
      <c r="D93" s="26"/>
      <c r="E93" s="7"/>
      <c r="F93" s="7"/>
      <c r="G93" s="13"/>
      <c r="H93" s="13"/>
      <c r="I93" s="13"/>
      <c r="J93" s="11">
        <f>IF(G93&lt;&gt;0,H93/G93,100)</f>
        <v>100</v>
      </c>
    </row>
    <row r="94" spans="3:10" ht="18.75">
      <c r="C94" s="1" t="s">
        <v>60</v>
      </c>
      <c r="D94" s="1" t="s">
        <v>0</v>
      </c>
      <c r="E94" s="1" t="s">
        <v>16</v>
      </c>
      <c r="F94" s="1" t="s">
        <v>111</v>
      </c>
      <c r="G94" s="5">
        <v>0</v>
      </c>
      <c r="H94" s="5">
        <v>450</v>
      </c>
      <c r="I94" s="5">
        <f>H94-G94</f>
        <v>450</v>
      </c>
      <c r="J94" s="27">
        <f>IF(G94&lt;&gt;0,(H94*100/G94)-100,0)</f>
        <v>0</v>
      </c>
    </row>
    <row r="95" spans="3:10" ht="18.75">
      <c r="C95" s="1" t="s">
        <v>60</v>
      </c>
      <c r="D95" s="1" t="s">
        <v>0</v>
      </c>
      <c r="E95" s="1" t="s">
        <v>20</v>
      </c>
      <c r="F95" s="1" t="s">
        <v>64</v>
      </c>
      <c r="G95" s="5">
        <v>0</v>
      </c>
      <c r="H95" s="5">
        <v>570</v>
      </c>
      <c r="I95" s="5">
        <f>H95-G95</f>
        <v>570</v>
      </c>
      <c r="J95" s="27">
        <f>IF(G95&lt;&gt;0,(H95*100/G95)-100,0)</f>
        <v>0</v>
      </c>
    </row>
    <row r="96" spans="3:10" ht="18.75">
      <c r="C96" s="1" t="s">
        <v>60</v>
      </c>
      <c r="D96" s="1" t="s">
        <v>0</v>
      </c>
      <c r="E96" s="1" t="s">
        <v>53</v>
      </c>
      <c r="F96" s="1" t="s">
        <v>114</v>
      </c>
      <c r="G96" s="5">
        <v>0</v>
      </c>
      <c r="H96" s="5">
        <v>1900</v>
      </c>
      <c r="I96" s="5">
        <f>H96-G96</f>
        <v>1900</v>
      </c>
      <c r="J96" s="27">
        <f>IF(G96&lt;&gt;0,(H96*100/G96)-100,0)</f>
        <v>0</v>
      </c>
    </row>
    <row r="97" spans="1:10" ht="19.5" customHeight="1" hidden="1">
      <c r="A97" s="2"/>
      <c r="B97" s="2"/>
      <c r="C97" s="2"/>
      <c r="D97" s="2"/>
      <c r="E97" s="2"/>
      <c r="F97" s="2"/>
      <c r="G97" s="4"/>
      <c r="H97" s="4"/>
      <c r="I97" s="4"/>
      <c r="J97" s="11">
        <f>IF(G97&lt;&gt;0,H97/G97,100)</f>
        <v>100</v>
      </c>
    </row>
    <row r="98" spans="1:10" ht="23.25" customHeight="1">
      <c r="A98" s="23"/>
      <c r="B98" s="24" t="s">
        <v>1</v>
      </c>
      <c r="C98" s="24" t="s">
        <v>85</v>
      </c>
      <c r="D98" s="26"/>
      <c r="E98" s="7"/>
      <c r="F98" s="7"/>
      <c r="G98" s="13">
        <f>SUBTOTAL(9,G99:G115)</f>
        <v>1411624</v>
      </c>
      <c r="H98" s="13">
        <f>SUBTOTAL(9,H99:H115)</f>
        <v>1411624</v>
      </c>
      <c r="I98" s="13">
        <f>H98-G98</f>
        <v>0</v>
      </c>
      <c r="J98" s="29">
        <f>IF(G98&lt;&gt;0,(H98*100/G98)-100,0)</f>
        <v>0</v>
      </c>
    </row>
    <row r="99" spans="1:10" ht="30" customHeight="1" hidden="1">
      <c r="A99" s="23"/>
      <c r="B99" s="24"/>
      <c r="C99" s="26"/>
      <c r="D99" s="26"/>
      <c r="E99" s="7"/>
      <c r="F99" s="7"/>
      <c r="G99" s="13"/>
      <c r="H99" s="13"/>
      <c r="I99" s="13"/>
      <c r="J99" s="11">
        <f>IF(G99&lt;&gt;0,H99/G99,100)</f>
        <v>100</v>
      </c>
    </row>
    <row r="100" spans="3:10" ht="18.75">
      <c r="C100" s="1" t="s">
        <v>60</v>
      </c>
      <c r="D100" s="1" t="s">
        <v>1</v>
      </c>
      <c r="E100" s="1" t="s">
        <v>14</v>
      </c>
      <c r="F100" s="1" t="s">
        <v>93</v>
      </c>
      <c r="G100" s="5">
        <v>9700</v>
      </c>
      <c r="H100" s="5">
        <v>9700</v>
      </c>
      <c r="I100" s="5">
        <f aca="true" t="shared" si="6" ref="I100:I114">H100-G100</f>
        <v>0</v>
      </c>
      <c r="J100" s="27">
        <f aca="true" t="shared" si="7" ref="J100:J114">IF(G100&lt;&gt;0,(H100*100/G100)-100,0)</f>
        <v>0</v>
      </c>
    </row>
    <row r="101" spans="3:10" ht="18.75">
      <c r="C101" s="1" t="s">
        <v>60</v>
      </c>
      <c r="D101" s="1" t="s">
        <v>1</v>
      </c>
      <c r="E101" s="1" t="s">
        <v>18</v>
      </c>
      <c r="F101" s="1" t="s">
        <v>100</v>
      </c>
      <c r="G101" s="5">
        <v>13601</v>
      </c>
      <c r="H101" s="5">
        <v>13601</v>
      </c>
      <c r="I101" s="5">
        <f t="shared" si="6"/>
        <v>0</v>
      </c>
      <c r="J101" s="27">
        <f t="shared" si="7"/>
        <v>0</v>
      </c>
    </row>
    <row r="102" spans="3:10" ht="18.75">
      <c r="C102" s="1" t="s">
        <v>60</v>
      </c>
      <c r="D102" s="1" t="s">
        <v>1</v>
      </c>
      <c r="E102" s="1" t="s">
        <v>19</v>
      </c>
      <c r="F102" s="1" t="s">
        <v>80</v>
      </c>
      <c r="G102" s="5">
        <v>2938</v>
      </c>
      <c r="H102" s="5">
        <v>2938</v>
      </c>
      <c r="I102" s="5">
        <f t="shared" si="6"/>
        <v>0</v>
      </c>
      <c r="J102" s="27">
        <f t="shared" si="7"/>
        <v>0</v>
      </c>
    </row>
    <row r="103" spans="3:10" ht="18.75">
      <c r="C103" s="1" t="s">
        <v>60</v>
      </c>
      <c r="D103" s="1" t="s">
        <v>1</v>
      </c>
      <c r="E103" s="1" t="s">
        <v>21</v>
      </c>
      <c r="F103" s="1" t="s">
        <v>125</v>
      </c>
      <c r="G103" s="5">
        <v>25574</v>
      </c>
      <c r="H103" s="5">
        <v>25574</v>
      </c>
      <c r="I103" s="5">
        <f t="shared" si="6"/>
        <v>0</v>
      </c>
      <c r="J103" s="27">
        <f t="shared" si="7"/>
        <v>0</v>
      </c>
    </row>
    <row r="104" spans="3:10" ht="18.75">
      <c r="C104" s="1" t="s">
        <v>60</v>
      </c>
      <c r="D104" s="1" t="s">
        <v>1</v>
      </c>
      <c r="E104" s="1" t="s">
        <v>22</v>
      </c>
      <c r="F104" s="1" t="s">
        <v>87</v>
      </c>
      <c r="G104" s="5">
        <v>5525</v>
      </c>
      <c r="H104" s="5">
        <v>5525</v>
      </c>
      <c r="I104" s="5">
        <f t="shared" si="6"/>
        <v>0</v>
      </c>
      <c r="J104" s="27">
        <f t="shared" si="7"/>
        <v>0</v>
      </c>
    </row>
    <row r="105" spans="3:10" ht="18.75">
      <c r="C105" s="1" t="s">
        <v>60</v>
      </c>
      <c r="D105" s="1" t="s">
        <v>1</v>
      </c>
      <c r="E105" s="1" t="s">
        <v>24</v>
      </c>
      <c r="F105" s="1" t="s">
        <v>112</v>
      </c>
      <c r="G105" s="5">
        <v>9100</v>
      </c>
      <c r="H105" s="5">
        <v>9100</v>
      </c>
      <c r="I105" s="5">
        <f t="shared" si="6"/>
        <v>0</v>
      </c>
      <c r="J105" s="27">
        <f t="shared" si="7"/>
        <v>0</v>
      </c>
    </row>
    <row r="106" spans="3:10" ht="18.75">
      <c r="C106" s="1" t="s">
        <v>60</v>
      </c>
      <c r="D106" s="1" t="s">
        <v>1</v>
      </c>
      <c r="E106" s="1" t="s">
        <v>25</v>
      </c>
      <c r="F106" s="1" t="s">
        <v>117</v>
      </c>
      <c r="G106" s="5">
        <v>100000</v>
      </c>
      <c r="H106" s="5">
        <v>100000</v>
      </c>
      <c r="I106" s="5">
        <f t="shared" si="6"/>
        <v>0</v>
      </c>
      <c r="J106" s="27">
        <f t="shared" si="7"/>
        <v>0</v>
      </c>
    </row>
    <row r="107" spans="3:10" ht="18.75">
      <c r="C107" s="1" t="s">
        <v>60</v>
      </c>
      <c r="D107" s="1" t="s">
        <v>1</v>
      </c>
      <c r="E107" s="1" t="s">
        <v>30</v>
      </c>
      <c r="F107" s="1" t="s">
        <v>89</v>
      </c>
      <c r="G107" s="5">
        <v>101809</v>
      </c>
      <c r="H107" s="5">
        <v>101809</v>
      </c>
      <c r="I107" s="5">
        <f t="shared" si="6"/>
        <v>0</v>
      </c>
      <c r="J107" s="27">
        <f t="shared" si="7"/>
        <v>0</v>
      </c>
    </row>
    <row r="108" spans="3:10" ht="18.75">
      <c r="C108" s="1" t="s">
        <v>60</v>
      </c>
      <c r="D108" s="1" t="s">
        <v>1</v>
      </c>
      <c r="E108" s="1" t="s">
        <v>31</v>
      </c>
      <c r="F108" s="1" t="s">
        <v>90</v>
      </c>
      <c r="G108" s="5">
        <v>12500</v>
      </c>
      <c r="H108" s="5">
        <v>12500</v>
      </c>
      <c r="I108" s="5">
        <f t="shared" si="6"/>
        <v>0</v>
      </c>
      <c r="J108" s="27">
        <f t="shared" si="7"/>
        <v>0</v>
      </c>
    </row>
    <row r="109" spans="3:10" ht="18.75">
      <c r="C109" s="1" t="s">
        <v>60</v>
      </c>
      <c r="D109" s="1" t="s">
        <v>1</v>
      </c>
      <c r="E109" s="1" t="s">
        <v>32</v>
      </c>
      <c r="F109" s="1" t="s">
        <v>68</v>
      </c>
      <c r="G109" s="5">
        <v>217246</v>
      </c>
      <c r="H109" s="5">
        <v>217246</v>
      </c>
      <c r="I109" s="5">
        <f t="shared" si="6"/>
        <v>0</v>
      </c>
      <c r="J109" s="27">
        <f t="shared" si="7"/>
        <v>0</v>
      </c>
    </row>
    <row r="110" spans="3:10" ht="18.75">
      <c r="C110" s="1" t="s">
        <v>60</v>
      </c>
      <c r="D110" s="1" t="s">
        <v>1</v>
      </c>
      <c r="E110" s="1" t="s">
        <v>35</v>
      </c>
      <c r="F110" s="1" t="s">
        <v>77</v>
      </c>
      <c r="G110" s="5">
        <v>15756</v>
      </c>
      <c r="H110" s="5">
        <v>15756</v>
      </c>
      <c r="I110" s="5">
        <f t="shared" si="6"/>
        <v>0</v>
      </c>
      <c r="J110" s="27">
        <f t="shared" si="7"/>
        <v>0</v>
      </c>
    </row>
    <row r="111" spans="3:10" ht="18.75">
      <c r="C111" s="1" t="s">
        <v>60</v>
      </c>
      <c r="D111" s="1" t="s">
        <v>1</v>
      </c>
      <c r="E111" s="1" t="s">
        <v>46</v>
      </c>
      <c r="F111" s="1" t="s">
        <v>105</v>
      </c>
      <c r="G111" s="5">
        <v>25000</v>
      </c>
      <c r="H111" s="5">
        <v>25000</v>
      </c>
      <c r="I111" s="5">
        <f t="shared" si="6"/>
        <v>0</v>
      </c>
      <c r="J111" s="27">
        <f t="shared" si="7"/>
        <v>0</v>
      </c>
    </row>
    <row r="112" spans="3:10" ht="18.75">
      <c r="C112" s="1" t="s">
        <v>60</v>
      </c>
      <c r="D112" s="1" t="s">
        <v>1</v>
      </c>
      <c r="E112" s="1" t="s">
        <v>51</v>
      </c>
      <c r="F112" s="1" t="s">
        <v>121</v>
      </c>
      <c r="G112" s="5">
        <v>95375</v>
      </c>
      <c r="H112" s="5">
        <v>95375</v>
      </c>
      <c r="I112" s="5">
        <f t="shared" si="6"/>
        <v>0</v>
      </c>
      <c r="J112" s="27">
        <f t="shared" si="7"/>
        <v>0</v>
      </c>
    </row>
    <row r="113" spans="3:10" ht="18.75">
      <c r="C113" s="1" t="s">
        <v>60</v>
      </c>
      <c r="D113" s="1" t="s">
        <v>1</v>
      </c>
      <c r="E113" s="1" t="s">
        <v>55</v>
      </c>
      <c r="F113" s="1" t="s">
        <v>124</v>
      </c>
      <c r="G113" s="5">
        <v>20000</v>
      </c>
      <c r="H113" s="5">
        <v>20000</v>
      </c>
      <c r="I113" s="5">
        <f t="shared" si="6"/>
        <v>0</v>
      </c>
      <c r="J113" s="27">
        <f t="shared" si="7"/>
        <v>0</v>
      </c>
    </row>
    <row r="114" spans="3:10" ht="18.75">
      <c r="C114" s="1" t="s">
        <v>60</v>
      </c>
      <c r="D114" s="1" t="s">
        <v>1</v>
      </c>
      <c r="E114" s="1" t="s">
        <v>56</v>
      </c>
      <c r="F114" s="1" t="s">
        <v>116</v>
      </c>
      <c r="G114" s="5">
        <v>757500</v>
      </c>
      <c r="H114" s="5">
        <v>757500</v>
      </c>
      <c r="I114" s="5">
        <f t="shared" si="6"/>
        <v>0</v>
      </c>
      <c r="J114" s="27">
        <f t="shared" si="7"/>
        <v>0</v>
      </c>
    </row>
    <row r="115" spans="1:10" ht="19.5" customHeight="1" hidden="1">
      <c r="A115" s="2"/>
      <c r="B115" s="2"/>
      <c r="C115" s="2"/>
      <c r="D115" s="2"/>
      <c r="E115" s="2"/>
      <c r="F115" s="2"/>
      <c r="G115" s="4"/>
      <c r="H115" s="4"/>
      <c r="I115" s="4"/>
      <c r="J115" s="11">
        <f>IF(G115&lt;&gt;0,H115/G115,100)</f>
        <v>100</v>
      </c>
    </row>
    <row r="116" spans="1:10" ht="23.25" customHeight="1">
      <c r="A116" s="23"/>
      <c r="B116" s="24" t="s">
        <v>3</v>
      </c>
      <c r="C116" s="24" t="s">
        <v>74</v>
      </c>
      <c r="D116" s="26"/>
      <c r="E116" s="7"/>
      <c r="F116" s="7"/>
      <c r="G116" s="13">
        <f>SUBTOTAL(9,G117:G123)</f>
        <v>20900</v>
      </c>
      <c r="H116" s="13">
        <f>SUBTOTAL(9,H117:H123)</f>
        <v>224600</v>
      </c>
      <c r="I116" s="13">
        <f>H116-G116</f>
        <v>203700</v>
      </c>
      <c r="J116" s="29">
        <f>IF(G116&lt;&gt;0,(H116*100/G116)-100,0)</f>
        <v>974.6411483253589</v>
      </c>
    </row>
    <row r="117" spans="1:10" ht="30" customHeight="1" hidden="1">
      <c r="A117" s="23"/>
      <c r="B117" s="24"/>
      <c r="C117" s="26"/>
      <c r="D117" s="26"/>
      <c r="E117" s="7"/>
      <c r="F117" s="7"/>
      <c r="G117" s="13"/>
      <c r="H117" s="13"/>
      <c r="I117" s="13"/>
      <c r="J117" s="11">
        <f>IF(G117&lt;&gt;0,H117/G117,100)</f>
        <v>100</v>
      </c>
    </row>
    <row r="118" spans="3:10" ht="18.75">
      <c r="C118" s="1" t="s">
        <v>60</v>
      </c>
      <c r="D118" s="1" t="s">
        <v>3</v>
      </c>
      <c r="E118" s="1" t="s">
        <v>14</v>
      </c>
      <c r="F118" s="1" t="s">
        <v>93</v>
      </c>
      <c r="G118" s="5">
        <v>8500</v>
      </c>
      <c r="H118" s="5">
        <v>12000</v>
      </c>
      <c r="I118" s="5">
        <f>H118-G118</f>
        <v>3500</v>
      </c>
      <c r="J118" s="27">
        <f>IF(G118&lt;&gt;0,(H118*100/G118)-100,0)</f>
        <v>41.176470588235304</v>
      </c>
    </row>
    <row r="119" spans="3:10" ht="18.75">
      <c r="C119" s="1" t="s">
        <v>60</v>
      </c>
      <c r="D119" s="1" t="s">
        <v>3</v>
      </c>
      <c r="E119" s="1" t="s">
        <v>30</v>
      </c>
      <c r="F119" s="1" t="s">
        <v>89</v>
      </c>
      <c r="G119" s="5">
        <v>7400</v>
      </c>
      <c r="H119" s="5">
        <v>80000</v>
      </c>
      <c r="I119" s="5">
        <f>H119-G119</f>
        <v>72600</v>
      </c>
      <c r="J119" s="27">
        <f>IF(G119&lt;&gt;0,(H119*100/G119)-100,0)</f>
        <v>981.081081081081</v>
      </c>
    </row>
    <row r="120" spans="3:10" ht="18.75">
      <c r="C120" s="1" t="s">
        <v>60</v>
      </c>
      <c r="D120" s="1" t="s">
        <v>3</v>
      </c>
      <c r="E120" s="1" t="s">
        <v>51</v>
      </c>
      <c r="F120" s="1" t="s">
        <v>121</v>
      </c>
      <c r="G120" s="5">
        <v>0</v>
      </c>
      <c r="H120" s="5">
        <v>12600</v>
      </c>
      <c r="I120" s="5">
        <f>H120-G120</f>
        <v>12600</v>
      </c>
      <c r="J120" s="27">
        <f>IF(G120&lt;&gt;0,(H120*100/G120)-100,0)</f>
        <v>0</v>
      </c>
    </row>
    <row r="121" spans="3:10" ht="18.75">
      <c r="C121" s="1" t="s">
        <v>60</v>
      </c>
      <c r="D121" s="1" t="s">
        <v>3</v>
      </c>
      <c r="E121" s="1" t="s">
        <v>55</v>
      </c>
      <c r="F121" s="1" t="s">
        <v>124</v>
      </c>
      <c r="G121" s="5">
        <v>5000</v>
      </c>
      <c r="H121" s="5">
        <v>70000</v>
      </c>
      <c r="I121" s="5">
        <f>H121-G121</f>
        <v>65000</v>
      </c>
      <c r="J121" s="27">
        <f>IF(G121&lt;&gt;0,(H121*100/G121)-100,0)</f>
        <v>1300</v>
      </c>
    </row>
    <row r="122" spans="3:10" ht="18.75">
      <c r="C122" s="1" t="s">
        <v>60</v>
      </c>
      <c r="D122" s="1" t="s">
        <v>3</v>
      </c>
      <c r="E122" s="1" t="s">
        <v>56</v>
      </c>
      <c r="F122" s="1" t="s">
        <v>116</v>
      </c>
      <c r="G122" s="5">
        <v>0</v>
      </c>
      <c r="H122" s="5">
        <v>50000</v>
      </c>
      <c r="I122" s="5">
        <f>H122-G122</f>
        <v>50000</v>
      </c>
      <c r="J122" s="27">
        <f>IF(G122&lt;&gt;0,(H122*100/G122)-100,0)</f>
        <v>0</v>
      </c>
    </row>
    <row r="123" spans="1:10" ht="19.5" customHeight="1" hidden="1">
      <c r="A123" s="2"/>
      <c r="B123" s="2"/>
      <c r="C123" s="2"/>
      <c r="D123" s="2"/>
      <c r="E123" s="2"/>
      <c r="F123" s="2"/>
      <c r="G123" s="4"/>
      <c r="H123" s="4"/>
      <c r="I123" s="4"/>
      <c r="J123" s="11">
        <f>IF(G123&lt;&gt;0,H123/G123,100)</f>
        <v>100</v>
      </c>
    </row>
    <row r="124" spans="1:10" ht="23.25" customHeight="1">
      <c r="A124" s="23"/>
      <c r="B124" s="24" t="s">
        <v>4</v>
      </c>
      <c r="C124" s="24" t="s">
        <v>81</v>
      </c>
      <c r="D124" s="26"/>
      <c r="E124" s="7"/>
      <c r="F124" s="7"/>
      <c r="G124" s="13">
        <f>SUBTOTAL(9,G125:G149)</f>
        <v>501962</v>
      </c>
      <c r="H124" s="13">
        <f>SUBTOTAL(9,H125:H149)</f>
        <v>1137600</v>
      </c>
      <c r="I124" s="13">
        <f>H124-G124</f>
        <v>635638</v>
      </c>
      <c r="J124" s="29">
        <f>IF(G124&lt;&gt;0,(H124*100/G124)-100,0)</f>
        <v>126.63070112877071</v>
      </c>
    </row>
    <row r="125" spans="1:10" ht="30" customHeight="1" hidden="1">
      <c r="A125" s="23"/>
      <c r="B125" s="24"/>
      <c r="C125" s="26"/>
      <c r="D125" s="26"/>
      <c r="E125" s="7"/>
      <c r="F125" s="7"/>
      <c r="G125" s="13"/>
      <c r="H125" s="13"/>
      <c r="I125" s="13"/>
      <c r="J125" s="11">
        <f>IF(G125&lt;&gt;0,H125/G125,100)</f>
        <v>100</v>
      </c>
    </row>
    <row r="126" spans="3:10" ht="18.75">
      <c r="C126" s="1" t="s">
        <v>60</v>
      </c>
      <c r="D126" s="1" t="s">
        <v>4</v>
      </c>
      <c r="E126" s="1" t="s">
        <v>14</v>
      </c>
      <c r="F126" s="1" t="s">
        <v>93</v>
      </c>
      <c r="G126" s="5">
        <v>780</v>
      </c>
      <c r="H126" s="5">
        <v>12000</v>
      </c>
      <c r="I126" s="5">
        <f aca="true" t="shared" si="8" ref="I126:I148">H126-G126</f>
        <v>11220</v>
      </c>
      <c r="J126" s="27">
        <f aca="true" t="shared" si="9" ref="J126:J148">IF(G126&lt;&gt;0,(H126*100/G126)-100,0)</f>
        <v>1438.4615384615386</v>
      </c>
    </row>
    <row r="127" spans="3:10" ht="18.75">
      <c r="C127" s="1" t="s">
        <v>60</v>
      </c>
      <c r="D127" s="1" t="s">
        <v>4</v>
      </c>
      <c r="E127" s="1" t="s">
        <v>18</v>
      </c>
      <c r="F127" s="1" t="s">
        <v>100</v>
      </c>
      <c r="G127" s="5">
        <v>3692</v>
      </c>
      <c r="H127" s="5">
        <v>5000</v>
      </c>
      <c r="I127" s="5">
        <f t="shared" si="8"/>
        <v>1308</v>
      </c>
      <c r="J127" s="27">
        <f t="shared" si="9"/>
        <v>35.42795232936078</v>
      </c>
    </row>
    <row r="128" spans="3:10" ht="18.75">
      <c r="C128" s="1" t="s">
        <v>60</v>
      </c>
      <c r="D128" s="1" t="s">
        <v>4</v>
      </c>
      <c r="E128" s="1" t="s">
        <v>21</v>
      </c>
      <c r="F128" s="1" t="s">
        <v>125</v>
      </c>
      <c r="G128" s="5">
        <v>13101</v>
      </c>
      <c r="H128" s="5">
        <v>15000</v>
      </c>
      <c r="I128" s="5">
        <f t="shared" si="8"/>
        <v>1899</v>
      </c>
      <c r="J128" s="27">
        <f t="shared" si="9"/>
        <v>14.495076711701401</v>
      </c>
    </row>
    <row r="129" spans="3:10" ht="18.75">
      <c r="C129" s="1" t="s">
        <v>60</v>
      </c>
      <c r="D129" s="1" t="s">
        <v>4</v>
      </c>
      <c r="E129" s="1" t="s">
        <v>22</v>
      </c>
      <c r="F129" s="1" t="s">
        <v>87</v>
      </c>
      <c r="G129" s="5">
        <v>14600</v>
      </c>
      <c r="H129" s="5">
        <v>15000</v>
      </c>
      <c r="I129" s="5">
        <f t="shared" si="8"/>
        <v>400</v>
      </c>
      <c r="J129" s="27">
        <f t="shared" si="9"/>
        <v>2.7397260273972535</v>
      </c>
    </row>
    <row r="130" spans="3:10" ht="18.75">
      <c r="C130" s="1" t="s">
        <v>60</v>
      </c>
      <c r="D130" s="1" t="s">
        <v>4</v>
      </c>
      <c r="E130" s="1" t="s">
        <v>24</v>
      </c>
      <c r="F130" s="1" t="s">
        <v>112</v>
      </c>
      <c r="G130" s="5">
        <v>8200</v>
      </c>
      <c r="H130" s="5">
        <v>10000</v>
      </c>
      <c r="I130" s="5">
        <f t="shared" si="8"/>
        <v>1800</v>
      </c>
      <c r="J130" s="27">
        <f t="shared" si="9"/>
        <v>21.951219512195124</v>
      </c>
    </row>
    <row r="131" spans="3:10" ht="18.75">
      <c r="C131" s="1" t="s">
        <v>60</v>
      </c>
      <c r="D131" s="1" t="s">
        <v>4</v>
      </c>
      <c r="E131" s="1" t="s">
        <v>25</v>
      </c>
      <c r="F131" s="1" t="s">
        <v>117</v>
      </c>
      <c r="G131" s="5">
        <v>180000</v>
      </c>
      <c r="H131" s="5">
        <v>180000</v>
      </c>
      <c r="I131" s="5">
        <f t="shared" si="8"/>
        <v>0</v>
      </c>
      <c r="J131" s="27">
        <f t="shared" si="9"/>
        <v>0</v>
      </c>
    </row>
    <row r="132" spans="3:10" ht="18.75">
      <c r="C132" s="1" t="s">
        <v>60</v>
      </c>
      <c r="D132" s="1" t="s">
        <v>4</v>
      </c>
      <c r="E132" s="1" t="s">
        <v>26</v>
      </c>
      <c r="F132" s="1" t="s">
        <v>110</v>
      </c>
      <c r="G132" s="5">
        <v>9400</v>
      </c>
      <c r="H132" s="5">
        <v>50000</v>
      </c>
      <c r="I132" s="5">
        <f t="shared" si="8"/>
        <v>40600</v>
      </c>
      <c r="J132" s="27">
        <f t="shared" si="9"/>
        <v>431.9148936170212</v>
      </c>
    </row>
    <row r="133" spans="3:10" ht="18.75">
      <c r="C133" s="1" t="s">
        <v>60</v>
      </c>
      <c r="D133" s="1" t="s">
        <v>4</v>
      </c>
      <c r="E133" s="1" t="s">
        <v>28</v>
      </c>
      <c r="F133" s="1" t="s">
        <v>84</v>
      </c>
      <c r="G133" s="5">
        <v>0</v>
      </c>
      <c r="H133" s="5">
        <v>1600</v>
      </c>
      <c r="I133" s="5">
        <f t="shared" si="8"/>
        <v>1600</v>
      </c>
      <c r="J133" s="27">
        <f t="shared" si="9"/>
        <v>0</v>
      </c>
    </row>
    <row r="134" spans="3:10" ht="18.75">
      <c r="C134" s="1" t="s">
        <v>60</v>
      </c>
      <c r="D134" s="1" t="s">
        <v>4</v>
      </c>
      <c r="E134" s="1" t="s">
        <v>30</v>
      </c>
      <c r="F134" s="1" t="s">
        <v>89</v>
      </c>
      <c r="G134" s="5">
        <v>2000</v>
      </c>
      <c r="H134" s="5">
        <v>20000</v>
      </c>
      <c r="I134" s="5">
        <f t="shared" si="8"/>
        <v>18000</v>
      </c>
      <c r="J134" s="27">
        <f t="shared" si="9"/>
        <v>900</v>
      </c>
    </row>
    <row r="135" spans="3:10" ht="18.75">
      <c r="C135" s="1" t="s">
        <v>60</v>
      </c>
      <c r="D135" s="1" t="s">
        <v>4</v>
      </c>
      <c r="E135" s="1" t="s">
        <v>31</v>
      </c>
      <c r="F135" s="1" t="s">
        <v>90</v>
      </c>
      <c r="G135" s="5">
        <v>1000</v>
      </c>
      <c r="H135" s="5">
        <v>0</v>
      </c>
      <c r="I135" s="5">
        <f t="shared" si="8"/>
        <v>-1000</v>
      </c>
      <c r="J135" s="27">
        <f t="shared" si="9"/>
        <v>-100</v>
      </c>
    </row>
    <row r="136" spans="3:10" ht="18.75">
      <c r="C136" s="1" t="s">
        <v>60</v>
      </c>
      <c r="D136" s="1" t="s">
        <v>4</v>
      </c>
      <c r="E136" s="1" t="s">
        <v>32</v>
      </c>
      <c r="F136" s="1" t="s">
        <v>68</v>
      </c>
      <c r="G136" s="5">
        <v>20525</v>
      </c>
      <c r="H136" s="5">
        <v>90000</v>
      </c>
      <c r="I136" s="5">
        <f t="shared" si="8"/>
        <v>69475</v>
      </c>
      <c r="J136" s="27">
        <f t="shared" si="9"/>
        <v>338.489646772229</v>
      </c>
    </row>
    <row r="137" spans="3:10" ht="18.75">
      <c r="C137" s="1" t="s">
        <v>60</v>
      </c>
      <c r="D137" s="1" t="s">
        <v>4</v>
      </c>
      <c r="E137" s="1" t="s">
        <v>35</v>
      </c>
      <c r="F137" s="1" t="s">
        <v>77</v>
      </c>
      <c r="G137" s="5">
        <v>4144</v>
      </c>
      <c r="H137" s="5">
        <v>4000</v>
      </c>
      <c r="I137" s="5">
        <f t="shared" si="8"/>
        <v>-144</v>
      </c>
      <c r="J137" s="27">
        <f t="shared" si="9"/>
        <v>-3.4749034749034706</v>
      </c>
    </row>
    <row r="138" spans="3:10" ht="18.75">
      <c r="C138" s="1" t="s">
        <v>60</v>
      </c>
      <c r="D138" s="1" t="s">
        <v>4</v>
      </c>
      <c r="E138" s="1" t="s">
        <v>36</v>
      </c>
      <c r="F138" s="1" t="s">
        <v>70</v>
      </c>
      <c r="G138" s="5">
        <v>0</v>
      </c>
      <c r="H138" s="5">
        <v>0</v>
      </c>
      <c r="I138" s="5">
        <f t="shared" si="8"/>
        <v>0</v>
      </c>
      <c r="J138" s="27">
        <f t="shared" si="9"/>
        <v>0</v>
      </c>
    </row>
    <row r="139" spans="3:10" ht="18.75">
      <c r="C139" s="1" t="s">
        <v>60</v>
      </c>
      <c r="D139" s="1" t="s">
        <v>4</v>
      </c>
      <c r="E139" s="1" t="s">
        <v>37</v>
      </c>
      <c r="F139" s="1" t="s">
        <v>92</v>
      </c>
      <c r="G139" s="5">
        <v>0</v>
      </c>
      <c r="H139" s="5">
        <v>0</v>
      </c>
      <c r="I139" s="5">
        <f t="shared" si="8"/>
        <v>0</v>
      </c>
      <c r="J139" s="27">
        <f t="shared" si="9"/>
        <v>0</v>
      </c>
    </row>
    <row r="140" spans="3:10" ht="18.75">
      <c r="C140" s="1" t="s">
        <v>60</v>
      </c>
      <c r="D140" s="1" t="s">
        <v>4</v>
      </c>
      <c r="E140" s="1" t="s">
        <v>40</v>
      </c>
      <c r="F140" s="1" t="s">
        <v>94</v>
      </c>
      <c r="G140" s="5">
        <v>0</v>
      </c>
      <c r="H140" s="5">
        <v>5000</v>
      </c>
      <c r="I140" s="5">
        <f t="shared" si="8"/>
        <v>5000</v>
      </c>
      <c r="J140" s="27">
        <f t="shared" si="9"/>
        <v>0</v>
      </c>
    </row>
    <row r="141" spans="3:10" ht="18.75">
      <c r="C141" s="1" t="s">
        <v>60</v>
      </c>
      <c r="D141" s="1" t="s">
        <v>4</v>
      </c>
      <c r="E141" s="1" t="s">
        <v>44</v>
      </c>
      <c r="F141" s="1" t="s">
        <v>76</v>
      </c>
      <c r="G141" s="5">
        <v>0</v>
      </c>
      <c r="H141" s="5">
        <v>0</v>
      </c>
      <c r="I141" s="5">
        <f t="shared" si="8"/>
        <v>0</v>
      </c>
      <c r="J141" s="27">
        <f t="shared" si="9"/>
        <v>0</v>
      </c>
    </row>
    <row r="142" spans="3:10" ht="18.75">
      <c r="C142" s="1" t="s">
        <v>60</v>
      </c>
      <c r="D142" s="1" t="s">
        <v>4</v>
      </c>
      <c r="E142" s="1" t="s">
        <v>46</v>
      </c>
      <c r="F142" s="1" t="s">
        <v>105</v>
      </c>
      <c r="G142" s="5">
        <v>14520</v>
      </c>
      <c r="H142" s="5">
        <v>70000</v>
      </c>
      <c r="I142" s="5">
        <f t="shared" si="8"/>
        <v>55480</v>
      </c>
      <c r="J142" s="27">
        <f t="shared" si="9"/>
        <v>382.09366391184574</v>
      </c>
    </row>
    <row r="143" spans="3:10" ht="18.75">
      <c r="C143" s="1" t="s">
        <v>60</v>
      </c>
      <c r="D143" s="1" t="s">
        <v>4</v>
      </c>
      <c r="E143" s="1" t="s">
        <v>47</v>
      </c>
      <c r="F143" s="1" t="s">
        <v>82</v>
      </c>
      <c r="G143" s="5">
        <v>0</v>
      </c>
      <c r="H143" s="5">
        <v>180000</v>
      </c>
      <c r="I143" s="5">
        <f t="shared" si="8"/>
        <v>180000</v>
      </c>
      <c r="J143" s="27">
        <f t="shared" si="9"/>
        <v>0</v>
      </c>
    </row>
    <row r="144" spans="3:10" ht="18.75">
      <c r="C144" s="1" t="s">
        <v>60</v>
      </c>
      <c r="D144" s="1" t="s">
        <v>4</v>
      </c>
      <c r="E144" s="1" t="s">
        <v>48</v>
      </c>
      <c r="F144" s="1" t="s">
        <v>108</v>
      </c>
      <c r="G144" s="5">
        <v>0</v>
      </c>
      <c r="H144" s="5">
        <v>0</v>
      </c>
      <c r="I144" s="5">
        <f t="shared" si="8"/>
        <v>0</v>
      </c>
      <c r="J144" s="27">
        <f t="shared" si="9"/>
        <v>0</v>
      </c>
    </row>
    <row r="145" spans="3:10" ht="18.75">
      <c r="C145" s="1" t="s">
        <v>60</v>
      </c>
      <c r="D145" s="1" t="s">
        <v>4</v>
      </c>
      <c r="E145" s="1" t="s">
        <v>52</v>
      </c>
      <c r="F145" s="1" t="s">
        <v>107</v>
      </c>
      <c r="G145" s="5">
        <v>55000</v>
      </c>
      <c r="H145" s="5">
        <v>85000</v>
      </c>
      <c r="I145" s="5">
        <f t="shared" si="8"/>
        <v>30000</v>
      </c>
      <c r="J145" s="27">
        <f t="shared" si="9"/>
        <v>54.54545454545453</v>
      </c>
    </row>
    <row r="146" spans="3:10" ht="18.75">
      <c r="C146" s="1" t="s">
        <v>60</v>
      </c>
      <c r="D146" s="1" t="s">
        <v>4</v>
      </c>
      <c r="E146" s="1" t="s">
        <v>53</v>
      </c>
      <c r="F146" s="1" t="s">
        <v>114</v>
      </c>
      <c r="G146" s="5">
        <v>0</v>
      </c>
      <c r="H146" s="5">
        <v>15000</v>
      </c>
      <c r="I146" s="5">
        <f t="shared" si="8"/>
        <v>15000</v>
      </c>
      <c r="J146" s="27">
        <f t="shared" si="9"/>
        <v>0</v>
      </c>
    </row>
    <row r="147" spans="3:10" ht="18.75">
      <c r="C147" s="1" t="s">
        <v>60</v>
      </c>
      <c r="D147" s="1" t="s">
        <v>4</v>
      </c>
      <c r="E147" s="1" t="s">
        <v>54</v>
      </c>
      <c r="F147" s="1" t="s">
        <v>97</v>
      </c>
      <c r="G147" s="5">
        <v>0</v>
      </c>
      <c r="H147" s="5">
        <v>0</v>
      </c>
      <c r="I147" s="5">
        <f t="shared" si="8"/>
        <v>0</v>
      </c>
      <c r="J147" s="27">
        <f t="shared" si="9"/>
        <v>0</v>
      </c>
    </row>
    <row r="148" spans="3:10" ht="18.75">
      <c r="C148" s="1" t="s">
        <v>60</v>
      </c>
      <c r="D148" s="1" t="s">
        <v>4</v>
      </c>
      <c r="E148" s="1" t="s">
        <v>56</v>
      </c>
      <c r="F148" s="1" t="s">
        <v>116</v>
      </c>
      <c r="G148" s="5">
        <v>175000</v>
      </c>
      <c r="H148" s="5">
        <v>380000</v>
      </c>
      <c r="I148" s="5">
        <f t="shared" si="8"/>
        <v>205000</v>
      </c>
      <c r="J148" s="27">
        <f t="shared" si="9"/>
        <v>117.14285714285714</v>
      </c>
    </row>
    <row r="149" spans="1:10" ht="19.5" customHeight="1" hidden="1">
      <c r="A149" s="2"/>
      <c r="B149" s="2"/>
      <c r="C149" s="2"/>
      <c r="D149" s="2"/>
      <c r="E149" s="2"/>
      <c r="F149" s="2"/>
      <c r="G149" s="4"/>
      <c r="H149" s="4"/>
      <c r="I149" s="4"/>
      <c r="J149" s="11">
        <f>IF(G149&lt;&gt;0,H149/G149,100)</f>
        <v>100</v>
      </c>
    </row>
    <row r="150" spans="1:10" ht="23.25" customHeight="1">
      <c r="A150" s="23"/>
      <c r="B150" s="24" t="s">
        <v>6</v>
      </c>
      <c r="C150" s="24" t="s">
        <v>67</v>
      </c>
      <c r="D150" s="26"/>
      <c r="E150" s="7"/>
      <c r="F150" s="7"/>
      <c r="G150" s="13">
        <f>SUBTOTAL(9,G151:G165)</f>
        <v>49670</v>
      </c>
      <c r="H150" s="13">
        <f>SUBTOTAL(9,H151:H165)</f>
        <v>49670</v>
      </c>
      <c r="I150" s="13">
        <f>H150-G150</f>
        <v>0</v>
      </c>
      <c r="J150" s="29">
        <f>IF(G150&lt;&gt;0,(H150*100/G150)-100,0)</f>
        <v>0</v>
      </c>
    </row>
    <row r="151" spans="1:10" ht="30" customHeight="1" hidden="1">
      <c r="A151" s="23"/>
      <c r="B151" s="24"/>
      <c r="C151" s="26"/>
      <c r="D151" s="26"/>
      <c r="E151" s="7"/>
      <c r="F151" s="7"/>
      <c r="G151" s="13"/>
      <c r="H151" s="13"/>
      <c r="I151" s="13"/>
      <c r="J151" s="11">
        <f>IF(G151&lt;&gt;0,H151/G151,100)</f>
        <v>100</v>
      </c>
    </row>
    <row r="152" spans="3:10" ht="18.75">
      <c r="C152" s="1" t="s">
        <v>60</v>
      </c>
      <c r="D152" s="1" t="s">
        <v>6</v>
      </c>
      <c r="E152" s="1" t="s">
        <v>14</v>
      </c>
      <c r="F152" s="1" t="s">
        <v>93</v>
      </c>
      <c r="G152" s="5">
        <v>1270</v>
      </c>
      <c r="H152" s="5">
        <v>1270</v>
      </c>
      <c r="I152" s="5">
        <f aca="true" t="shared" si="10" ref="I152:I164">H152-G152</f>
        <v>0</v>
      </c>
      <c r="J152" s="27">
        <f aca="true" t="shared" si="11" ref="J152:J164">IF(G152&lt;&gt;0,(H152*100/G152)-100,0)</f>
        <v>0</v>
      </c>
    </row>
    <row r="153" spans="3:10" ht="18.75">
      <c r="C153" s="1" t="s">
        <v>60</v>
      </c>
      <c r="D153" s="1" t="s">
        <v>6</v>
      </c>
      <c r="E153" s="1" t="s">
        <v>15</v>
      </c>
      <c r="F153" s="1" t="s">
        <v>122</v>
      </c>
      <c r="G153" s="5">
        <v>3750</v>
      </c>
      <c r="H153" s="5">
        <v>3750</v>
      </c>
      <c r="I153" s="5">
        <f t="shared" si="10"/>
        <v>0</v>
      </c>
      <c r="J153" s="27">
        <f t="shared" si="11"/>
        <v>0</v>
      </c>
    </row>
    <row r="154" spans="3:10" ht="18.75">
      <c r="C154" s="1" t="s">
        <v>60</v>
      </c>
      <c r="D154" s="1" t="s">
        <v>6</v>
      </c>
      <c r="E154" s="1" t="s">
        <v>21</v>
      </c>
      <c r="F154" s="1" t="s">
        <v>125</v>
      </c>
      <c r="G154" s="5">
        <v>0</v>
      </c>
      <c r="H154" s="5">
        <v>0</v>
      </c>
      <c r="I154" s="5">
        <f t="shared" si="10"/>
        <v>0</v>
      </c>
      <c r="J154" s="27">
        <f t="shared" si="11"/>
        <v>0</v>
      </c>
    </row>
    <row r="155" spans="3:10" ht="18.75">
      <c r="C155" s="1" t="s">
        <v>60</v>
      </c>
      <c r="D155" s="1" t="s">
        <v>6</v>
      </c>
      <c r="E155" s="1" t="s">
        <v>22</v>
      </c>
      <c r="F155" s="1" t="s">
        <v>87</v>
      </c>
      <c r="G155" s="5">
        <v>2000</v>
      </c>
      <c r="H155" s="5">
        <v>2000</v>
      </c>
      <c r="I155" s="5">
        <f t="shared" si="10"/>
        <v>0</v>
      </c>
      <c r="J155" s="27">
        <f t="shared" si="11"/>
        <v>0</v>
      </c>
    </row>
    <row r="156" spans="3:10" ht="18.75">
      <c r="C156" s="1" t="s">
        <v>60</v>
      </c>
      <c r="D156" s="1" t="s">
        <v>6</v>
      </c>
      <c r="E156" s="1" t="s">
        <v>24</v>
      </c>
      <c r="F156" s="1" t="s">
        <v>112</v>
      </c>
      <c r="G156" s="5">
        <v>2600</v>
      </c>
      <c r="H156" s="5">
        <v>2600</v>
      </c>
      <c r="I156" s="5">
        <f t="shared" si="10"/>
        <v>0</v>
      </c>
      <c r="J156" s="27">
        <f t="shared" si="11"/>
        <v>0</v>
      </c>
    </row>
    <row r="157" spans="3:10" ht="18.75">
      <c r="C157" s="1" t="s">
        <v>60</v>
      </c>
      <c r="D157" s="1" t="s">
        <v>6</v>
      </c>
      <c r="E157" s="1" t="s">
        <v>26</v>
      </c>
      <c r="F157" s="1" t="s">
        <v>110</v>
      </c>
      <c r="G157" s="5">
        <v>4600</v>
      </c>
      <c r="H157" s="5">
        <v>4600</v>
      </c>
      <c r="I157" s="5">
        <f t="shared" si="10"/>
        <v>0</v>
      </c>
      <c r="J157" s="27">
        <f t="shared" si="11"/>
        <v>0</v>
      </c>
    </row>
    <row r="158" spans="3:10" ht="18.75">
      <c r="C158" s="1" t="s">
        <v>60</v>
      </c>
      <c r="D158" s="1" t="s">
        <v>6</v>
      </c>
      <c r="E158" s="1" t="s">
        <v>28</v>
      </c>
      <c r="F158" s="1" t="s">
        <v>84</v>
      </c>
      <c r="G158" s="5">
        <v>0</v>
      </c>
      <c r="H158" s="5">
        <v>0</v>
      </c>
      <c r="I158" s="5">
        <f t="shared" si="10"/>
        <v>0</v>
      </c>
      <c r="J158" s="27">
        <f t="shared" si="11"/>
        <v>0</v>
      </c>
    </row>
    <row r="159" spans="3:10" ht="18.75">
      <c r="C159" s="1" t="s">
        <v>60</v>
      </c>
      <c r="D159" s="1" t="s">
        <v>6</v>
      </c>
      <c r="E159" s="1" t="s">
        <v>30</v>
      </c>
      <c r="F159" s="1" t="s">
        <v>89</v>
      </c>
      <c r="G159" s="5">
        <v>5450</v>
      </c>
      <c r="H159" s="5">
        <v>5450</v>
      </c>
      <c r="I159" s="5">
        <f t="shared" si="10"/>
        <v>0</v>
      </c>
      <c r="J159" s="27">
        <f t="shared" si="11"/>
        <v>0</v>
      </c>
    </row>
    <row r="160" spans="3:10" ht="18.75">
      <c r="C160" s="1" t="s">
        <v>60</v>
      </c>
      <c r="D160" s="1" t="s">
        <v>6</v>
      </c>
      <c r="E160" s="1" t="s">
        <v>31</v>
      </c>
      <c r="F160" s="1" t="s">
        <v>90</v>
      </c>
      <c r="G160" s="5">
        <v>5000</v>
      </c>
      <c r="H160" s="5">
        <v>5000</v>
      </c>
      <c r="I160" s="5">
        <f t="shared" si="10"/>
        <v>0</v>
      </c>
      <c r="J160" s="27">
        <f t="shared" si="11"/>
        <v>0</v>
      </c>
    </row>
    <row r="161" spans="3:10" ht="18.75">
      <c r="C161" s="1" t="s">
        <v>60</v>
      </c>
      <c r="D161" s="1" t="s">
        <v>6</v>
      </c>
      <c r="E161" s="1" t="s">
        <v>32</v>
      </c>
      <c r="F161" s="1" t="s">
        <v>68</v>
      </c>
      <c r="G161" s="5">
        <v>23000</v>
      </c>
      <c r="H161" s="5">
        <v>23000</v>
      </c>
      <c r="I161" s="5">
        <f t="shared" si="10"/>
        <v>0</v>
      </c>
      <c r="J161" s="27">
        <f t="shared" si="11"/>
        <v>0</v>
      </c>
    </row>
    <row r="162" spans="3:10" ht="18.75">
      <c r="C162" s="1" t="s">
        <v>60</v>
      </c>
      <c r="D162" s="1" t="s">
        <v>6</v>
      </c>
      <c r="E162" s="1" t="s">
        <v>36</v>
      </c>
      <c r="F162" s="1" t="s">
        <v>70</v>
      </c>
      <c r="G162" s="5">
        <v>2000</v>
      </c>
      <c r="H162" s="5">
        <v>2000</v>
      </c>
      <c r="I162" s="5">
        <f t="shared" si="10"/>
        <v>0</v>
      </c>
      <c r="J162" s="27">
        <f t="shared" si="11"/>
        <v>0</v>
      </c>
    </row>
    <row r="163" spans="3:10" ht="18.75">
      <c r="C163" s="1" t="s">
        <v>60</v>
      </c>
      <c r="D163" s="1" t="s">
        <v>6</v>
      </c>
      <c r="E163" s="1" t="s">
        <v>40</v>
      </c>
      <c r="F163" s="1" t="s">
        <v>94</v>
      </c>
      <c r="G163" s="5">
        <v>0</v>
      </c>
      <c r="H163" s="5">
        <v>0</v>
      </c>
      <c r="I163" s="5">
        <f t="shared" si="10"/>
        <v>0</v>
      </c>
      <c r="J163" s="27">
        <f t="shared" si="11"/>
        <v>0</v>
      </c>
    </row>
    <row r="164" spans="3:10" ht="18.75">
      <c r="C164" s="1" t="s">
        <v>60</v>
      </c>
      <c r="D164" s="1" t="s">
        <v>6</v>
      </c>
      <c r="E164" s="1" t="s">
        <v>53</v>
      </c>
      <c r="F164" s="1" t="s">
        <v>114</v>
      </c>
      <c r="G164" s="5">
        <v>0</v>
      </c>
      <c r="H164" s="5">
        <v>0</v>
      </c>
      <c r="I164" s="5">
        <f t="shared" si="10"/>
        <v>0</v>
      </c>
      <c r="J164" s="27">
        <f t="shared" si="11"/>
        <v>0</v>
      </c>
    </row>
    <row r="165" spans="1:10" ht="19.5" customHeight="1" hidden="1">
      <c r="A165" s="2"/>
      <c r="B165" s="2"/>
      <c r="C165" s="2"/>
      <c r="D165" s="2"/>
      <c r="E165" s="2"/>
      <c r="F165" s="2"/>
      <c r="G165" s="4"/>
      <c r="H165" s="4"/>
      <c r="I165" s="4"/>
      <c r="J165" s="11">
        <f>IF(G165&lt;&gt;0,H165/G165,100)</f>
        <v>100</v>
      </c>
    </row>
    <row r="166" spans="1:10" ht="23.25" customHeight="1">
      <c r="A166" s="23"/>
      <c r="B166" s="24" t="s">
        <v>8</v>
      </c>
      <c r="C166" s="24" t="s">
        <v>63</v>
      </c>
      <c r="D166" s="26"/>
      <c r="E166" s="7"/>
      <c r="F166" s="7"/>
      <c r="G166" s="13">
        <f>SUBTOTAL(9,G167:G174)</f>
        <v>0</v>
      </c>
      <c r="H166" s="13">
        <f>SUBTOTAL(9,H167:H174)</f>
        <v>3000</v>
      </c>
      <c r="I166" s="13">
        <f>H166-G166</f>
        <v>3000</v>
      </c>
      <c r="J166" s="29">
        <f>IF(G166&lt;&gt;0,(H166*100/G166)-100,0)</f>
        <v>0</v>
      </c>
    </row>
    <row r="167" spans="1:10" ht="30" customHeight="1" hidden="1">
      <c r="A167" s="23"/>
      <c r="B167" s="24"/>
      <c r="C167" s="26"/>
      <c r="D167" s="26"/>
      <c r="E167" s="7"/>
      <c r="F167" s="7"/>
      <c r="G167" s="13"/>
      <c r="H167" s="13"/>
      <c r="I167" s="13"/>
      <c r="J167" s="11">
        <f>IF(G167&lt;&gt;0,H167/G167,100)</f>
        <v>100</v>
      </c>
    </row>
    <row r="168" spans="3:10" ht="18.75">
      <c r="C168" s="1" t="s">
        <v>60</v>
      </c>
      <c r="D168" s="1" t="s">
        <v>8</v>
      </c>
      <c r="E168" s="1" t="s">
        <v>26</v>
      </c>
      <c r="F168" s="1" t="s">
        <v>110</v>
      </c>
      <c r="G168" s="5">
        <v>0</v>
      </c>
      <c r="H168" s="5">
        <v>3000</v>
      </c>
      <c r="I168" s="5">
        <f aca="true" t="shared" si="12" ref="I168:I173">H168-G168</f>
        <v>3000</v>
      </c>
      <c r="J168" s="27">
        <f aca="true" t="shared" si="13" ref="J168:J173">IF(G168&lt;&gt;0,(H168*100/G168)-100,0)</f>
        <v>0</v>
      </c>
    </row>
    <row r="169" spans="3:10" ht="18.75">
      <c r="C169" s="1" t="s">
        <v>60</v>
      </c>
      <c r="D169" s="1" t="s">
        <v>8</v>
      </c>
      <c r="E169" s="1" t="s">
        <v>28</v>
      </c>
      <c r="F169" s="1" t="s">
        <v>84</v>
      </c>
      <c r="G169" s="5">
        <v>0</v>
      </c>
      <c r="H169" s="5">
        <v>0</v>
      </c>
      <c r="I169" s="5">
        <f t="shared" si="12"/>
        <v>0</v>
      </c>
      <c r="J169" s="27">
        <f t="shared" si="13"/>
        <v>0</v>
      </c>
    </row>
    <row r="170" spans="3:10" ht="18.75">
      <c r="C170" s="1" t="s">
        <v>60</v>
      </c>
      <c r="D170" s="1" t="s">
        <v>8</v>
      </c>
      <c r="E170" s="1" t="s">
        <v>30</v>
      </c>
      <c r="F170" s="1" t="s">
        <v>89</v>
      </c>
      <c r="G170" s="5">
        <v>0</v>
      </c>
      <c r="H170" s="5">
        <v>0</v>
      </c>
      <c r="I170" s="5">
        <f t="shared" si="12"/>
        <v>0</v>
      </c>
      <c r="J170" s="27">
        <f t="shared" si="13"/>
        <v>0</v>
      </c>
    </row>
    <row r="171" spans="3:10" ht="18.75">
      <c r="C171" s="1" t="s">
        <v>60</v>
      </c>
      <c r="D171" s="1" t="s">
        <v>8</v>
      </c>
      <c r="E171" s="1" t="s">
        <v>32</v>
      </c>
      <c r="F171" s="1" t="s">
        <v>68</v>
      </c>
      <c r="G171" s="5">
        <v>0</v>
      </c>
      <c r="H171" s="5">
        <v>0</v>
      </c>
      <c r="I171" s="5">
        <f t="shared" si="12"/>
        <v>0</v>
      </c>
      <c r="J171" s="27">
        <f t="shared" si="13"/>
        <v>0</v>
      </c>
    </row>
    <row r="172" spans="3:10" ht="18.75">
      <c r="C172" s="1" t="s">
        <v>60</v>
      </c>
      <c r="D172" s="1" t="s">
        <v>8</v>
      </c>
      <c r="E172" s="1" t="s">
        <v>46</v>
      </c>
      <c r="F172" s="1" t="s">
        <v>105</v>
      </c>
      <c r="G172" s="5">
        <v>0</v>
      </c>
      <c r="H172" s="5">
        <v>0</v>
      </c>
      <c r="I172" s="5">
        <f t="shared" si="12"/>
        <v>0</v>
      </c>
      <c r="J172" s="27">
        <f t="shared" si="13"/>
        <v>0</v>
      </c>
    </row>
    <row r="173" spans="3:10" ht="18.75">
      <c r="C173" s="1" t="s">
        <v>60</v>
      </c>
      <c r="D173" s="1" t="s">
        <v>8</v>
      </c>
      <c r="E173" s="1" t="s">
        <v>50</v>
      </c>
      <c r="F173" s="1" t="s">
        <v>126</v>
      </c>
      <c r="G173" s="5">
        <v>0</v>
      </c>
      <c r="H173" s="5">
        <v>0</v>
      </c>
      <c r="I173" s="5">
        <f t="shared" si="12"/>
        <v>0</v>
      </c>
      <c r="J173" s="27">
        <f t="shared" si="13"/>
        <v>0</v>
      </c>
    </row>
    <row r="174" spans="1:10" ht="19.5" customHeight="1" hidden="1">
      <c r="A174" s="2"/>
      <c r="B174" s="2"/>
      <c r="C174" s="2"/>
      <c r="D174" s="2"/>
      <c r="E174" s="2"/>
      <c r="F174" s="2"/>
      <c r="G174" s="4"/>
      <c r="H174" s="4"/>
      <c r="I174" s="4"/>
      <c r="J174" s="11">
        <f>IF(G174&lt;&gt;0,H174/G174,100)</f>
        <v>100</v>
      </c>
    </row>
    <row r="175" spans="1:10" ht="18.75" hidden="1">
      <c r="A175" s="2"/>
      <c r="B175" s="2"/>
      <c r="C175" s="2"/>
      <c r="D175" s="2"/>
      <c r="E175" s="2"/>
      <c r="F175" s="2"/>
      <c r="G175" s="4"/>
      <c r="H175" s="4"/>
      <c r="I175" s="4"/>
      <c r="J175" s="11">
        <f>IF(G175&lt;&gt;0,H175/G175,100)</f>
        <v>100</v>
      </c>
    </row>
    <row r="176" spans="1:10" ht="23.25" customHeight="1">
      <c r="A176" s="21" t="s">
        <v>61</v>
      </c>
      <c r="B176" s="21" t="s">
        <v>69</v>
      </c>
      <c r="C176" s="10"/>
      <c r="D176" s="10"/>
      <c r="E176" s="10"/>
      <c r="F176" s="10"/>
      <c r="G176" s="11">
        <f>SUBTOTAL(9,G177:G231)</f>
        <v>1282442</v>
      </c>
      <c r="H176" s="11">
        <f>SUBTOTAL(9,H177:H231)</f>
        <v>1094589</v>
      </c>
      <c r="I176" s="11">
        <f>H176-G176</f>
        <v>-187853</v>
      </c>
      <c r="J176" s="11">
        <f>IF(G176&lt;&gt;0,(H176*100/G176)-100,0)</f>
        <v>-14.648069854231224</v>
      </c>
    </row>
    <row r="177" spans="1:10" ht="30" customHeight="1" hidden="1">
      <c r="A177" s="22"/>
      <c r="B177" s="22"/>
      <c r="C177" s="6"/>
      <c r="D177" s="6"/>
      <c r="E177" s="6"/>
      <c r="F177" s="6"/>
      <c r="G177" s="12"/>
      <c r="H177" s="12"/>
      <c r="I177" s="12"/>
      <c r="J177" s="11">
        <f>IF(G177&lt;&gt;0,H177/G177,100)</f>
        <v>100</v>
      </c>
    </row>
    <row r="178" spans="1:10" ht="23.25" customHeight="1">
      <c r="A178" s="23"/>
      <c r="B178" s="24" t="s">
        <v>2</v>
      </c>
      <c r="C178" s="24" t="s">
        <v>103</v>
      </c>
      <c r="D178" s="26"/>
      <c r="E178" s="7"/>
      <c r="F178" s="7"/>
      <c r="G178" s="13">
        <f>SUBTOTAL(9,G179:G182)</f>
        <v>80000</v>
      </c>
      <c r="H178" s="13">
        <f>SUBTOTAL(9,H179:H182)</f>
        <v>80000</v>
      </c>
      <c r="I178" s="13">
        <f>H178-G178</f>
        <v>0</v>
      </c>
      <c r="J178" s="29">
        <f>IF(G178&lt;&gt;0,(H178*100/G178)-100,0)</f>
        <v>0</v>
      </c>
    </row>
    <row r="179" spans="1:10" ht="30" customHeight="1" hidden="1">
      <c r="A179" s="23"/>
      <c r="B179" s="24"/>
      <c r="C179" s="26"/>
      <c r="D179" s="26"/>
      <c r="E179" s="7"/>
      <c r="F179" s="7"/>
      <c r="G179" s="13"/>
      <c r="H179" s="13"/>
      <c r="I179" s="13"/>
      <c r="J179" s="11">
        <f>IF(G179&lt;&gt;0,H179/G179,100)</f>
        <v>100</v>
      </c>
    </row>
    <row r="180" spans="3:10" ht="18.75">
      <c r="C180" s="1" t="s">
        <v>61</v>
      </c>
      <c r="D180" s="1" t="s">
        <v>2</v>
      </c>
      <c r="E180" s="1" t="s">
        <v>30</v>
      </c>
      <c r="F180" s="1" t="s">
        <v>89</v>
      </c>
      <c r="G180" s="5">
        <v>80000</v>
      </c>
      <c r="H180" s="5">
        <v>0</v>
      </c>
      <c r="I180" s="5">
        <f>H180-G180</f>
        <v>-80000</v>
      </c>
      <c r="J180" s="27">
        <f>IF(G180&lt;&gt;0,(H180*100/G180)-100,0)</f>
        <v>-100</v>
      </c>
    </row>
    <row r="181" spans="3:10" ht="18.75">
      <c r="C181" s="1" t="s">
        <v>61</v>
      </c>
      <c r="D181" s="1" t="s">
        <v>2</v>
      </c>
      <c r="E181" s="1" t="s">
        <v>47</v>
      </c>
      <c r="F181" s="1" t="s">
        <v>82</v>
      </c>
      <c r="G181" s="5">
        <v>0</v>
      </c>
      <c r="H181" s="5">
        <v>80000</v>
      </c>
      <c r="I181" s="5">
        <f>H181-G181</f>
        <v>80000</v>
      </c>
      <c r="J181" s="27">
        <f>IF(G181&lt;&gt;0,(H181*100/G181)-100,0)</f>
        <v>0</v>
      </c>
    </row>
    <row r="182" spans="1:10" ht="19.5" customHeight="1" hidden="1">
      <c r="A182" s="2"/>
      <c r="B182" s="2"/>
      <c r="C182" s="2"/>
      <c r="D182" s="2"/>
      <c r="E182" s="2"/>
      <c r="F182" s="2"/>
      <c r="G182" s="4"/>
      <c r="H182" s="4"/>
      <c r="I182" s="4"/>
      <c r="J182" s="11">
        <f>IF(G182&lt;&gt;0,H182/G182,100)</f>
        <v>100</v>
      </c>
    </row>
    <row r="183" spans="1:10" ht="23.25" customHeight="1">
      <c r="A183" s="23"/>
      <c r="B183" s="24" t="s">
        <v>4</v>
      </c>
      <c r="C183" s="24" t="s">
        <v>81</v>
      </c>
      <c r="D183" s="26"/>
      <c r="E183" s="7"/>
      <c r="F183" s="7"/>
      <c r="G183" s="13">
        <f>SUBTOTAL(9,G184:G196)</f>
        <v>0</v>
      </c>
      <c r="H183" s="13">
        <f>SUBTOTAL(9,H184:H196)</f>
        <v>85027</v>
      </c>
      <c r="I183" s="13">
        <f>H183-G183</f>
        <v>85027</v>
      </c>
      <c r="J183" s="29">
        <f>IF(G183&lt;&gt;0,(H183*100/G183)-100,0)</f>
        <v>0</v>
      </c>
    </row>
    <row r="184" spans="1:10" ht="30" customHeight="1" hidden="1">
      <c r="A184" s="23"/>
      <c r="B184" s="24"/>
      <c r="C184" s="26"/>
      <c r="D184" s="26"/>
      <c r="E184" s="7"/>
      <c r="F184" s="7"/>
      <c r="G184" s="13"/>
      <c r="H184" s="13"/>
      <c r="I184" s="13"/>
      <c r="J184" s="11">
        <f>IF(G184&lt;&gt;0,H184/G184,100)</f>
        <v>100</v>
      </c>
    </row>
    <row r="185" spans="3:10" ht="18.75">
      <c r="C185" s="1" t="s">
        <v>61</v>
      </c>
      <c r="D185" s="1" t="s">
        <v>4</v>
      </c>
      <c r="E185" s="1" t="s">
        <v>10</v>
      </c>
      <c r="F185" s="1" t="s">
        <v>96</v>
      </c>
      <c r="G185" s="5">
        <v>0</v>
      </c>
      <c r="H185" s="5">
        <v>18744</v>
      </c>
      <c r="I185" s="5">
        <f aca="true" t="shared" si="14" ref="I185:I195">H185-G185</f>
        <v>18744</v>
      </c>
      <c r="J185" s="27">
        <f aca="true" t="shared" si="15" ref="J185:J195">IF(G185&lt;&gt;0,(H185*100/G185)-100,0)</f>
        <v>0</v>
      </c>
    </row>
    <row r="186" spans="3:10" ht="18.75">
      <c r="C186" s="1" t="s">
        <v>61</v>
      </c>
      <c r="D186" s="1" t="s">
        <v>4</v>
      </c>
      <c r="E186" s="1" t="s">
        <v>11</v>
      </c>
      <c r="F186" s="1" t="s">
        <v>88</v>
      </c>
      <c r="G186" s="5">
        <v>0</v>
      </c>
      <c r="H186" s="5">
        <v>188</v>
      </c>
      <c r="I186" s="5">
        <f t="shared" si="14"/>
        <v>188</v>
      </c>
      <c r="J186" s="27">
        <f t="shared" si="15"/>
        <v>0</v>
      </c>
    </row>
    <row r="187" spans="3:10" ht="18.75">
      <c r="C187" s="1" t="s">
        <v>61</v>
      </c>
      <c r="D187" s="1" t="s">
        <v>4</v>
      </c>
      <c r="E187" s="1" t="s">
        <v>12</v>
      </c>
      <c r="F187" s="1" t="s">
        <v>99</v>
      </c>
      <c r="G187" s="5">
        <v>0</v>
      </c>
      <c r="H187" s="5">
        <v>3049</v>
      </c>
      <c r="I187" s="5">
        <f t="shared" si="14"/>
        <v>3049</v>
      </c>
      <c r="J187" s="27">
        <f t="shared" si="15"/>
        <v>0</v>
      </c>
    </row>
    <row r="188" spans="3:10" ht="18.75">
      <c r="C188" s="1" t="s">
        <v>61</v>
      </c>
      <c r="D188" s="1" t="s">
        <v>4</v>
      </c>
      <c r="E188" s="1" t="s">
        <v>14</v>
      </c>
      <c r="F188" s="1" t="s">
        <v>93</v>
      </c>
      <c r="G188" s="5">
        <v>0</v>
      </c>
      <c r="H188" s="5">
        <v>320</v>
      </c>
      <c r="I188" s="5">
        <f t="shared" si="14"/>
        <v>320</v>
      </c>
      <c r="J188" s="27">
        <f t="shared" si="15"/>
        <v>0</v>
      </c>
    </row>
    <row r="189" spans="3:10" ht="18.75">
      <c r="C189" s="1" t="s">
        <v>61</v>
      </c>
      <c r="D189" s="1" t="s">
        <v>4</v>
      </c>
      <c r="E189" s="1" t="s">
        <v>15</v>
      </c>
      <c r="F189" s="1" t="s">
        <v>122</v>
      </c>
      <c r="G189" s="5">
        <v>0</v>
      </c>
      <c r="H189" s="5">
        <v>1660</v>
      </c>
      <c r="I189" s="5">
        <f t="shared" si="14"/>
        <v>1660</v>
      </c>
      <c r="J189" s="27">
        <f t="shared" si="15"/>
        <v>0</v>
      </c>
    </row>
    <row r="190" spans="3:10" ht="18.75">
      <c r="C190" s="1" t="s">
        <v>61</v>
      </c>
      <c r="D190" s="1" t="s">
        <v>4</v>
      </c>
      <c r="E190" s="1" t="s">
        <v>18</v>
      </c>
      <c r="F190" s="1" t="s">
        <v>100</v>
      </c>
      <c r="G190" s="5">
        <v>0</v>
      </c>
      <c r="H190" s="5">
        <v>2500</v>
      </c>
      <c r="I190" s="5">
        <f t="shared" si="14"/>
        <v>2500</v>
      </c>
      <c r="J190" s="27">
        <f t="shared" si="15"/>
        <v>0</v>
      </c>
    </row>
    <row r="191" spans="3:10" ht="18.75">
      <c r="C191" s="1" t="s">
        <v>61</v>
      </c>
      <c r="D191" s="1" t="s">
        <v>4</v>
      </c>
      <c r="E191" s="1" t="s">
        <v>28</v>
      </c>
      <c r="F191" s="1" t="s">
        <v>84</v>
      </c>
      <c r="G191" s="5">
        <v>0</v>
      </c>
      <c r="H191" s="5">
        <v>450</v>
      </c>
      <c r="I191" s="5">
        <f t="shared" si="14"/>
        <v>450</v>
      </c>
      <c r="J191" s="27">
        <f t="shared" si="15"/>
        <v>0</v>
      </c>
    </row>
    <row r="192" spans="3:10" ht="18.75">
      <c r="C192" s="1" t="s">
        <v>61</v>
      </c>
      <c r="D192" s="1" t="s">
        <v>4</v>
      </c>
      <c r="E192" s="1" t="s">
        <v>30</v>
      </c>
      <c r="F192" s="1" t="s">
        <v>89</v>
      </c>
      <c r="G192" s="5">
        <v>0</v>
      </c>
      <c r="H192" s="5">
        <v>9551</v>
      </c>
      <c r="I192" s="5">
        <f t="shared" si="14"/>
        <v>9551</v>
      </c>
      <c r="J192" s="27">
        <f t="shared" si="15"/>
        <v>0</v>
      </c>
    </row>
    <row r="193" spans="3:10" ht="18.75">
      <c r="C193" s="1" t="s">
        <v>61</v>
      </c>
      <c r="D193" s="1" t="s">
        <v>4</v>
      </c>
      <c r="E193" s="1" t="s">
        <v>32</v>
      </c>
      <c r="F193" s="1" t="s">
        <v>68</v>
      </c>
      <c r="G193" s="5">
        <v>0</v>
      </c>
      <c r="H193" s="5">
        <v>152</v>
      </c>
      <c r="I193" s="5">
        <f t="shared" si="14"/>
        <v>152</v>
      </c>
      <c r="J193" s="27">
        <f t="shared" si="15"/>
        <v>0</v>
      </c>
    </row>
    <row r="194" spans="3:10" ht="18.75">
      <c r="C194" s="1" t="s">
        <v>61</v>
      </c>
      <c r="D194" s="1" t="s">
        <v>4</v>
      </c>
      <c r="E194" s="1" t="s">
        <v>46</v>
      </c>
      <c r="F194" s="1" t="s">
        <v>105</v>
      </c>
      <c r="G194" s="5">
        <v>0</v>
      </c>
      <c r="H194" s="5">
        <v>38413</v>
      </c>
      <c r="I194" s="5">
        <f t="shared" si="14"/>
        <v>38413</v>
      </c>
      <c r="J194" s="27">
        <f t="shared" si="15"/>
        <v>0</v>
      </c>
    </row>
    <row r="195" spans="3:10" ht="18.75">
      <c r="C195" s="1" t="s">
        <v>61</v>
      </c>
      <c r="D195" s="1" t="s">
        <v>4</v>
      </c>
      <c r="E195" s="1" t="s">
        <v>47</v>
      </c>
      <c r="F195" s="1" t="s">
        <v>82</v>
      </c>
      <c r="G195" s="5">
        <v>0</v>
      </c>
      <c r="H195" s="5">
        <v>10000</v>
      </c>
      <c r="I195" s="5">
        <f t="shared" si="14"/>
        <v>10000</v>
      </c>
      <c r="J195" s="27">
        <f t="shared" si="15"/>
        <v>0</v>
      </c>
    </row>
    <row r="196" spans="1:10" ht="19.5" customHeight="1" hidden="1">
      <c r="A196" s="2"/>
      <c r="B196" s="2"/>
      <c r="C196" s="2"/>
      <c r="D196" s="2"/>
      <c r="E196" s="2"/>
      <c r="F196" s="2"/>
      <c r="G196" s="4"/>
      <c r="H196" s="4"/>
      <c r="I196" s="4"/>
      <c r="J196" s="11">
        <f>IF(G196&lt;&gt;0,H196/G196,100)</f>
        <v>100</v>
      </c>
    </row>
    <row r="197" spans="1:10" ht="23.25" customHeight="1">
      <c r="A197" s="23"/>
      <c r="B197" s="24" t="s">
        <v>5</v>
      </c>
      <c r="C197" s="24" t="s">
        <v>75</v>
      </c>
      <c r="D197" s="26"/>
      <c r="E197" s="7"/>
      <c r="F197" s="7"/>
      <c r="G197" s="13">
        <f>SUBTOTAL(9,G198:G207)</f>
        <v>749442</v>
      </c>
      <c r="H197" s="13">
        <f>SUBTOTAL(9,H198:H207)</f>
        <v>0</v>
      </c>
      <c r="I197" s="13">
        <f>H197-G197</f>
        <v>-749442</v>
      </c>
      <c r="J197" s="29">
        <f>IF(G197&lt;&gt;0,(H197*100/G197)-100,0)</f>
        <v>-100</v>
      </c>
    </row>
    <row r="198" spans="1:10" ht="30" customHeight="1" hidden="1">
      <c r="A198" s="23"/>
      <c r="B198" s="24"/>
      <c r="C198" s="26"/>
      <c r="D198" s="26"/>
      <c r="E198" s="7"/>
      <c r="F198" s="7"/>
      <c r="G198" s="13"/>
      <c r="H198" s="13"/>
      <c r="I198" s="13"/>
      <c r="J198" s="11">
        <f>IF(G198&lt;&gt;0,H198/G198,100)</f>
        <v>100</v>
      </c>
    </row>
    <row r="199" spans="3:10" ht="18.75">
      <c r="C199" s="1" t="s">
        <v>61</v>
      </c>
      <c r="D199" s="1" t="s">
        <v>5</v>
      </c>
      <c r="E199" s="1" t="s">
        <v>14</v>
      </c>
      <c r="F199" s="1" t="s">
        <v>93</v>
      </c>
      <c r="G199" s="5">
        <v>0</v>
      </c>
      <c r="H199" s="5">
        <v>0</v>
      </c>
      <c r="I199" s="5">
        <f aca="true" t="shared" si="16" ref="I199:I206">H199-G199</f>
        <v>0</v>
      </c>
      <c r="J199" s="27">
        <f aca="true" t="shared" si="17" ref="J199:J206">IF(G199&lt;&gt;0,(H199*100/G199)-100,0)</f>
        <v>0</v>
      </c>
    </row>
    <row r="200" spans="3:10" ht="18.75">
      <c r="C200" s="1" t="s">
        <v>61</v>
      </c>
      <c r="D200" s="1" t="s">
        <v>5</v>
      </c>
      <c r="E200" s="1" t="s">
        <v>22</v>
      </c>
      <c r="F200" s="1" t="s">
        <v>87</v>
      </c>
      <c r="G200" s="5">
        <v>478125</v>
      </c>
      <c r="H200" s="5">
        <v>0</v>
      </c>
      <c r="I200" s="5">
        <f t="shared" si="16"/>
        <v>-478125</v>
      </c>
      <c r="J200" s="27">
        <f t="shared" si="17"/>
        <v>-100</v>
      </c>
    </row>
    <row r="201" spans="3:10" ht="18.75">
      <c r="C201" s="1" t="s">
        <v>61</v>
      </c>
      <c r="D201" s="1" t="s">
        <v>5</v>
      </c>
      <c r="E201" s="1" t="s">
        <v>25</v>
      </c>
      <c r="F201" s="1" t="s">
        <v>117</v>
      </c>
      <c r="G201" s="5">
        <v>51000</v>
      </c>
      <c r="H201" s="5">
        <v>0</v>
      </c>
      <c r="I201" s="5">
        <f t="shared" si="16"/>
        <v>-51000</v>
      </c>
      <c r="J201" s="27">
        <f t="shared" si="17"/>
        <v>-100</v>
      </c>
    </row>
    <row r="202" spans="3:10" ht="18.75">
      <c r="C202" s="1" t="s">
        <v>61</v>
      </c>
      <c r="D202" s="1" t="s">
        <v>5</v>
      </c>
      <c r="E202" s="1" t="s">
        <v>26</v>
      </c>
      <c r="F202" s="1" t="s">
        <v>110</v>
      </c>
      <c r="G202" s="5">
        <v>0</v>
      </c>
      <c r="H202" s="5">
        <v>0</v>
      </c>
      <c r="I202" s="5">
        <f t="shared" si="16"/>
        <v>0</v>
      </c>
      <c r="J202" s="27">
        <f t="shared" si="17"/>
        <v>0</v>
      </c>
    </row>
    <row r="203" spans="3:10" ht="18.75">
      <c r="C203" s="1" t="s">
        <v>61</v>
      </c>
      <c r="D203" s="1" t="s">
        <v>5</v>
      </c>
      <c r="E203" s="1" t="s">
        <v>29</v>
      </c>
      <c r="F203" s="1" t="s">
        <v>91</v>
      </c>
      <c r="G203" s="5">
        <v>0</v>
      </c>
      <c r="H203" s="5">
        <v>0</v>
      </c>
      <c r="I203" s="5">
        <f t="shared" si="16"/>
        <v>0</v>
      </c>
      <c r="J203" s="27">
        <f t="shared" si="17"/>
        <v>0</v>
      </c>
    </row>
    <row r="204" spans="3:10" ht="18.75">
      <c r="C204" s="1" t="s">
        <v>61</v>
      </c>
      <c r="D204" s="1" t="s">
        <v>5</v>
      </c>
      <c r="E204" s="1" t="s">
        <v>30</v>
      </c>
      <c r="F204" s="1" t="s">
        <v>89</v>
      </c>
      <c r="G204" s="5">
        <v>31875</v>
      </c>
      <c r="H204" s="5">
        <v>0</v>
      </c>
      <c r="I204" s="5">
        <f t="shared" si="16"/>
        <v>-31875</v>
      </c>
      <c r="J204" s="27">
        <f t="shared" si="17"/>
        <v>-100</v>
      </c>
    </row>
    <row r="205" spans="3:10" ht="18.75">
      <c r="C205" s="1" t="s">
        <v>61</v>
      </c>
      <c r="D205" s="1" t="s">
        <v>5</v>
      </c>
      <c r="E205" s="1" t="s">
        <v>46</v>
      </c>
      <c r="F205" s="1" t="s">
        <v>105</v>
      </c>
      <c r="G205" s="5">
        <v>85167</v>
      </c>
      <c r="H205" s="5">
        <v>0</v>
      </c>
      <c r="I205" s="5">
        <f t="shared" si="16"/>
        <v>-85167</v>
      </c>
      <c r="J205" s="27">
        <f t="shared" si="17"/>
        <v>-100</v>
      </c>
    </row>
    <row r="206" spans="3:10" ht="18.75">
      <c r="C206" s="1" t="s">
        <v>61</v>
      </c>
      <c r="D206" s="1" t="s">
        <v>5</v>
      </c>
      <c r="E206" s="1" t="s">
        <v>47</v>
      </c>
      <c r="F206" s="1" t="s">
        <v>82</v>
      </c>
      <c r="G206" s="5">
        <v>103275</v>
      </c>
      <c r="H206" s="5">
        <v>0</v>
      </c>
      <c r="I206" s="5">
        <f t="shared" si="16"/>
        <v>-103275</v>
      </c>
      <c r="J206" s="27">
        <f t="shared" si="17"/>
        <v>-100</v>
      </c>
    </row>
    <row r="207" spans="1:10" ht="19.5" customHeight="1" hidden="1">
      <c r="A207" s="2"/>
      <c r="B207" s="2"/>
      <c r="C207" s="2"/>
      <c r="D207" s="2"/>
      <c r="E207" s="2"/>
      <c r="F207" s="2"/>
      <c r="G207" s="4"/>
      <c r="H207" s="4"/>
      <c r="I207" s="4"/>
      <c r="J207" s="11">
        <f>IF(G207&lt;&gt;0,H207/G207,100)</f>
        <v>100</v>
      </c>
    </row>
    <row r="208" spans="1:10" ht="23.25" customHeight="1">
      <c r="A208" s="23"/>
      <c r="B208" s="24" t="s">
        <v>6</v>
      </c>
      <c r="C208" s="24" t="s">
        <v>67</v>
      </c>
      <c r="D208" s="26"/>
      <c r="E208" s="7"/>
      <c r="F208" s="7"/>
      <c r="G208" s="13">
        <f>SUBTOTAL(9,G209:G225)</f>
        <v>0</v>
      </c>
      <c r="H208" s="13">
        <f>SUBTOTAL(9,H209:H225)</f>
        <v>929562</v>
      </c>
      <c r="I208" s="13">
        <f>H208-G208</f>
        <v>929562</v>
      </c>
      <c r="J208" s="29">
        <f>IF(G208&lt;&gt;0,(H208*100/G208)-100,0)</f>
        <v>0</v>
      </c>
    </row>
    <row r="209" spans="1:10" ht="30" customHeight="1" hidden="1">
      <c r="A209" s="23"/>
      <c r="B209" s="24"/>
      <c r="C209" s="26"/>
      <c r="D209" s="26"/>
      <c r="E209" s="7"/>
      <c r="F209" s="7"/>
      <c r="G209" s="13"/>
      <c r="H209" s="13"/>
      <c r="I209" s="13"/>
      <c r="J209" s="11">
        <f>IF(G209&lt;&gt;0,H209/G209,100)</f>
        <v>100</v>
      </c>
    </row>
    <row r="210" spans="3:10" ht="18.75">
      <c r="C210" s="1" t="s">
        <v>61</v>
      </c>
      <c r="D210" s="1" t="s">
        <v>6</v>
      </c>
      <c r="E210" s="1" t="s">
        <v>10</v>
      </c>
      <c r="F210" s="1" t="s">
        <v>96</v>
      </c>
      <c r="G210" s="5">
        <v>0</v>
      </c>
      <c r="H210" s="5">
        <v>105154</v>
      </c>
      <c r="I210" s="5">
        <f aca="true" t="shared" si="18" ref="I210:I224">H210-G210</f>
        <v>105154</v>
      </c>
      <c r="J210" s="27">
        <f aca="true" t="shared" si="19" ref="J210:J224">IF(G210&lt;&gt;0,(H210*100/G210)-100,0)</f>
        <v>0</v>
      </c>
    </row>
    <row r="211" spans="3:10" ht="18.75">
      <c r="C211" s="1" t="s">
        <v>61</v>
      </c>
      <c r="D211" s="1" t="s">
        <v>6</v>
      </c>
      <c r="E211" s="1" t="s">
        <v>11</v>
      </c>
      <c r="F211" s="1" t="s">
        <v>88</v>
      </c>
      <c r="G211" s="5">
        <v>0</v>
      </c>
      <c r="H211" s="5">
        <v>1063</v>
      </c>
      <c r="I211" s="5">
        <f t="shared" si="18"/>
        <v>1063</v>
      </c>
      <c r="J211" s="27">
        <f t="shared" si="19"/>
        <v>0</v>
      </c>
    </row>
    <row r="212" spans="3:10" ht="18.75">
      <c r="C212" s="1" t="s">
        <v>61</v>
      </c>
      <c r="D212" s="1" t="s">
        <v>6</v>
      </c>
      <c r="E212" s="1" t="s">
        <v>12</v>
      </c>
      <c r="F212" s="1" t="s">
        <v>99</v>
      </c>
      <c r="G212" s="5">
        <v>0</v>
      </c>
      <c r="H212" s="5">
        <v>17280</v>
      </c>
      <c r="I212" s="5">
        <f t="shared" si="18"/>
        <v>17280</v>
      </c>
      <c r="J212" s="27">
        <f t="shared" si="19"/>
        <v>0</v>
      </c>
    </row>
    <row r="213" spans="3:10" ht="18.75">
      <c r="C213" s="1" t="s">
        <v>61</v>
      </c>
      <c r="D213" s="1" t="s">
        <v>6</v>
      </c>
      <c r="E213" s="1" t="s">
        <v>14</v>
      </c>
      <c r="F213" s="1" t="s">
        <v>93</v>
      </c>
      <c r="G213" s="5">
        <v>0</v>
      </c>
      <c r="H213" s="5">
        <v>765</v>
      </c>
      <c r="I213" s="5">
        <f t="shared" si="18"/>
        <v>765</v>
      </c>
      <c r="J213" s="27">
        <f t="shared" si="19"/>
        <v>0</v>
      </c>
    </row>
    <row r="214" spans="3:10" ht="18.75">
      <c r="C214" s="1" t="s">
        <v>61</v>
      </c>
      <c r="D214" s="1" t="s">
        <v>6</v>
      </c>
      <c r="E214" s="1" t="s">
        <v>15</v>
      </c>
      <c r="F214" s="1" t="s">
        <v>122</v>
      </c>
      <c r="G214" s="5">
        <v>0</v>
      </c>
      <c r="H214" s="5">
        <v>9405</v>
      </c>
      <c r="I214" s="5">
        <f t="shared" si="18"/>
        <v>9405</v>
      </c>
      <c r="J214" s="27">
        <f t="shared" si="19"/>
        <v>0</v>
      </c>
    </row>
    <row r="215" spans="3:10" ht="18.75">
      <c r="C215" s="1" t="s">
        <v>61</v>
      </c>
      <c r="D215" s="1" t="s">
        <v>6</v>
      </c>
      <c r="E215" s="1" t="s">
        <v>18</v>
      </c>
      <c r="F215" s="1" t="s">
        <v>100</v>
      </c>
      <c r="G215" s="5">
        <v>0</v>
      </c>
      <c r="H215" s="5">
        <v>14113</v>
      </c>
      <c r="I215" s="5">
        <f t="shared" si="18"/>
        <v>14113</v>
      </c>
      <c r="J215" s="27">
        <f t="shared" si="19"/>
        <v>0</v>
      </c>
    </row>
    <row r="216" spans="3:10" ht="18.75">
      <c r="C216" s="1" t="s">
        <v>61</v>
      </c>
      <c r="D216" s="1" t="s">
        <v>6</v>
      </c>
      <c r="E216" s="1" t="s">
        <v>22</v>
      </c>
      <c r="F216" s="1" t="s">
        <v>87</v>
      </c>
      <c r="G216" s="5">
        <v>0</v>
      </c>
      <c r="H216" s="5">
        <v>0</v>
      </c>
      <c r="I216" s="5">
        <f t="shared" si="18"/>
        <v>0</v>
      </c>
      <c r="J216" s="27">
        <f t="shared" si="19"/>
        <v>0</v>
      </c>
    </row>
    <row r="217" spans="3:10" ht="18.75">
      <c r="C217" s="1" t="s">
        <v>61</v>
      </c>
      <c r="D217" s="1" t="s">
        <v>6</v>
      </c>
      <c r="E217" s="1" t="s">
        <v>25</v>
      </c>
      <c r="F217" s="1" t="s">
        <v>117</v>
      </c>
      <c r="G217" s="5">
        <v>0</v>
      </c>
      <c r="H217" s="5">
        <v>0</v>
      </c>
      <c r="I217" s="5">
        <f t="shared" si="18"/>
        <v>0</v>
      </c>
      <c r="J217" s="27">
        <f t="shared" si="19"/>
        <v>0</v>
      </c>
    </row>
    <row r="218" spans="3:10" ht="18.75">
      <c r="C218" s="1" t="s">
        <v>61</v>
      </c>
      <c r="D218" s="1" t="s">
        <v>6</v>
      </c>
      <c r="E218" s="1" t="s">
        <v>26</v>
      </c>
      <c r="F218" s="1" t="s">
        <v>110</v>
      </c>
      <c r="G218" s="5">
        <v>0</v>
      </c>
      <c r="H218" s="5">
        <v>0</v>
      </c>
      <c r="I218" s="5">
        <f t="shared" si="18"/>
        <v>0</v>
      </c>
      <c r="J218" s="27">
        <f t="shared" si="19"/>
        <v>0</v>
      </c>
    </row>
    <row r="219" spans="3:10" ht="18.75">
      <c r="C219" s="1" t="s">
        <v>61</v>
      </c>
      <c r="D219" s="1" t="s">
        <v>6</v>
      </c>
      <c r="E219" s="1" t="s">
        <v>28</v>
      </c>
      <c r="F219" s="1" t="s">
        <v>84</v>
      </c>
      <c r="G219" s="5">
        <v>0</v>
      </c>
      <c r="H219" s="5">
        <v>2550</v>
      </c>
      <c r="I219" s="5">
        <f t="shared" si="18"/>
        <v>2550</v>
      </c>
      <c r="J219" s="27">
        <f t="shared" si="19"/>
        <v>0</v>
      </c>
    </row>
    <row r="220" spans="3:10" ht="18.75">
      <c r="C220" s="1" t="s">
        <v>61</v>
      </c>
      <c r="D220" s="1" t="s">
        <v>6</v>
      </c>
      <c r="E220" s="1" t="s">
        <v>29</v>
      </c>
      <c r="F220" s="1" t="s">
        <v>91</v>
      </c>
      <c r="G220" s="5">
        <v>0</v>
      </c>
      <c r="H220" s="5">
        <v>0</v>
      </c>
      <c r="I220" s="5">
        <f t="shared" si="18"/>
        <v>0</v>
      </c>
      <c r="J220" s="27">
        <f t="shared" si="19"/>
        <v>0</v>
      </c>
    </row>
    <row r="221" spans="3:10" ht="18.75">
      <c r="C221" s="1" t="s">
        <v>61</v>
      </c>
      <c r="D221" s="1" t="s">
        <v>6</v>
      </c>
      <c r="E221" s="1" t="s">
        <v>30</v>
      </c>
      <c r="F221" s="1" t="s">
        <v>89</v>
      </c>
      <c r="G221" s="5">
        <v>0</v>
      </c>
      <c r="H221" s="5">
        <v>50707</v>
      </c>
      <c r="I221" s="5">
        <f t="shared" si="18"/>
        <v>50707</v>
      </c>
      <c r="J221" s="27">
        <f t="shared" si="19"/>
        <v>0</v>
      </c>
    </row>
    <row r="222" spans="3:10" ht="18.75">
      <c r="C222" s="1" t="s">
        <v>61</v>
      </c>
      <c r="D222" s="1" t="s">
        <v>6</v>
      </c>
      <c r="E222" s="1" t="s">
        <v>32</v>
      </c>
      <c r="F222" s="1" t="s">
        <v>68</v>
      </c>
      <c r="G222" s="5">
        <v>0</v>
      </c>
      <c r="H222" s="5">
        <v>861</v>
      </c>
      <c r="I222" s="5">
        <f t="shared" si="18"/>
        <v>861</v>
      </c>
      <c r="J222" s="27">
        <f t="shared" si="19"/>
        <v>0</v>
      </c>
    </row>
    <row r="223" spans="3:10" ht="18.75">
      <c r="C223" s="1" t="s">
        <v>61</v>
      </c>
      <c r="D223" s="1" t="s">
        <v>6</v>
      </c>
      <c r="E223" s="1" t="s">
        <v>46</v>
      </c>
      <c r="F223" s="1" t="s">
        <v>105</v>
      </c>
      <c r="G223" s="5">
        <v>0</v>
      </c>
      <c r="H223" s="5">
        <v>217675</v>
      </c>
      <c r="I223" s="5">
        <f t="shared" si="18"/>
        <v>217675</v>
      </c>
      <c r="J223" s="27">
        <f t="shared" si="19"/>
        <v>0</v>
      </c>
    </row>
    <row r="224" spans="3:10" ht="18.75">
      <c r="C224" s="1" t="s">
        <v>61</v>
      </c>
      <c r="D224" s="1" t="s">
        <v>6</v>
      </c>
      <c r="E224" s="1" t="s">
        <v>47</v>
      </c>
      <c r="F224" s="1" t="s">
        <v>82</v>
      </c>
      <c r="G224" s="5">
        <v>0</v>
      </c>
      <c r="H224" s="5">
        <v>509989</v>
      </c>
      <c r="I224" s="5">
        <f t="shared" si="18"/>
        <v>509989</v>
      </c>
      <c r="J224" s="27">
        <f t="shared" si="19"/>
        <v>0</v>
      </c>
    </row>
    <row r="225" spans="1:10" ht="19.5" customHeight="1" hidden="1">
      <c r="A225" s="2"/>
      <c r="B225" s="2"/>
      <c r="C225" s="2"/>
      <c r="D225" s="2"/>
      <c r="E225" s="2"/>
      <c r="F225" s="2"/>
      <c r="G225" s="4"/>
      <c r="H225" s="4"/>
      <c r="I225" s="4"/>
      <c r="J225" s="11">
        <f>IF(G225&lt;&gt;0,H225/G225,100)</f>
        <v>100</v>
      </c>
    </row>
    <row r="226" spans="1:10" ht="23.25" customHeight="1">
      <c r="A226" s="23"/>
      <c r="B226" s="24" t="s">
        <v>7</v>
      </c>
      <c r="C226" s="24" t="s">
        <v>101</v>
      </c>
      <c r="D226" s="26"/>
      <c r="E226" s="7"/>
      <c r="F226" s="7"/>
      <c r="G226" s="13">
        <f>SUBTOTAL(9,G227:G230)</f>
        <v>453000</v>
      </c>
      <c r="H226" s="13">
        <f>SUBTOTAL(9,H227:H230)</f>
        <v>0</v>
      </c>
      <c r="I226" s="13">
        <f>H226-G226</f>
        <v>-453000</v>
      </c>
      <c r="J226" s="29">
        <f>IF(G226&lt;&gt;0,(H226*100/G226)-100,0)</f>
        <v>-100</v>
      </c>
    </row>
    <row r="227" spans="1:10" ht="30" customHeight="1" hidden="1">
      <c r="A227" s="23"/>
      <c r="B227" s="24"/>
      <c r="C227" s="26"/>
      <c r="D227" s="26"/>
      <c r="E227" s="7"/>
      <c r="F227" s="7"/>
      <c r="G227" s="13"/>
      <c r="H227" s="13"/>
      <c r="I227" s="13"/>
      <c r="J227" s="11">
        <f>IF(G227&lt;&gt;0,H227/G227,100)</f>
        <v>100</v>
      </c>
    </row>
    <row r="228" spans="3:10" ht="18.75">
      <c r="C228" s="1" t="s">
        <v>61</v>
      </c>
      <c r="D228" s="1" t="s">
        <v>7</v>
      </c>
      <c r="E228" s="1" t="s">
        <v>29</v>
      </c>
      <c r="F228" s="1" t="s">
        <v>91</v>
      </c>
      <c r="G228" s="5">
        <v>0</v>
      </c>
      <c r="H228" s="5">
        <v>0</v>
      </c>
      <c r="I228" s="5">
        <f>H228-G228</f>
        <v>0</v>
      </c>
      <c r="J228" s="27">
        <f>IF(G228&lt;&gt;0,(H228*100/G228)-100,0)</f>
        <v>0</v>
      </c>
    </row>
    <row r="229" spans="3:10" ht="18.75">
      <c r="C229" s="1" t="s">
        <v>61</v>
      </c>
      <c r="D229" s="1" t="s">
        <v>7</v>
      </c>
      <c r="E229" s="1" t="s">
        <v>30</v>
      </c>
      <c r="F229" s="1" t="s">
        <v>89</v>
      </c>
      <c r="G229" s="5">
        <v>453000</v>
      </c>
      <c r="H229" s="5">
        <v>0</v>
      </c>
      <c r="I229" s="5">
        <f>H229-G229</f>
        <v>-453000</v>
      </c>
      <c r="J229" s="27">
        <f>IF(G229&lt;&gt;0,(H229*100/G229)-100,0)</f>
        <v>-100</v>
      </c>
    </row>
    <row r="230" spans="1:10" ht="19.5" customHeight="1" hidden="1">
      <c r="A230" s="2"/>
      <c r="B230" s="2"/>
      <c r="C230" s="2"/>
      <c r="D230" s="2"/>
      <c r="E230" s="2"/>
      <c r="F230" s="2"/>
      <c r="G230" s="4"/>
      <c r="H230" s="4"/>
      <c r="I230" s="4"/>
      <c r="J230" s="11">
        <f>IF(G230&lt;&gt;0,H230/G230,100)</f>
        <v>100</v>
      </c>
    </row>
    <row r="231" spans="1:10" ht="18.75" hidden="1">
      <c r="A231" s="2"/>
      <c r="B231" s="2"/>
      <c r="C231" s="2"/>
      <c r="D231" s="2"/>
      <c r="E231" s="2"/>
      <c r="F231" s="2"/>
      <c r="G231" s="4"/>
      <c r="H231" s="4"/>
      <c r="I231" s="4"/>
      <c r="J231" s="11">
        <f>IF(G231&lt;&gt;0,H231/G231,100)</f>
        <v>100</v>
      </c>
    </row>
    <row r="232" spans="1:10" ht="18.75" hidden="1">
      <c r="A232" s="2"/>
      <c r="B232" s="2"/>
      <c r="C232" s="2"/>
      <c r="D232" s="2"/>
      <c r="E232" s="2"/>
      <c r="F232" s="2"/>
      <c r="G232" s="4"/>
      <c r="H232" s="4"/>
      <c r="I232" s="4"/>
      <c r="J232" s="11">
        <f>IF(G232&lt;&gt;0,H232/G232,100)</f>
        <v>100</v>
      </c>
    </row>
    <row r="233" spans="1:10" ht="27.75" customHeight="1">
      <c r="A233" s="8" t="s">
        <v>66</v>
      </c>
      <c r="B233" s="8"/>
      <c r="C233" s="8"/>
      <c r="D233" s="8"/>
      <c r="E233" s="8"/>
      <c r="F233" s="8"/>
      <c r="G233" s="9">
        <f>SUBTOTAL(9,G12:G232)</f>
        <v>14202161</v>
      </c>
      <c r="H233" s="9">
        <f>SUBTOTAL(9,H12:H232)</f>
        <v>16380141</v>
      </c>
      <c r="I233" s="9">
        <f>H233-G233</f>
        <v>2177980</v>
      </c>
      <c r="J233" s="28">
        <f>IF(G233&lt;&gt;0,(H233*100/G233)-100,0)</f>
        <v>15.335553511891604</v>
      </c>
    </row>
    <row r="234" spans="1:10" ht="14.25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6" spans="1:9" ht="14.25">
      <c r="A236" t="s">
        <v>130</v>
      </c>
      <c r="I236" t="s">
        <v>132</v>
      </c>
    </row>
    <row r="237" spans="1:9" ht="14.25">
      <c r="A237" t="s">
        <v>131</v>
      </c>
      <c r="I237" t="s">
        <v>133</v>
      </c>
    </row>
  </sheetData>
  <sheetProtection/>
  <mergeCells count="4">
    <mergeCell ref="A4:J4"/>
    <mergeCell ref="A3:J3"/>
    <mergeCell ref="B6:D6"/>
    <mergeCell ref="B7:D7"/>
  </mergeCells>
  <printOptions headings="1"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Konto d.o.o.</dc:creator>
  <cp:keywords/>
  <dc:description/>
  <cp:lastModifiedBy>Robert</cp:lastModifiedBy>
  <cp:lastPrinted>2019-12-16T11:56:29Z</cp:lastPrinted>
  <dcterms:created xsi:type="dcterms:W3CDTF">2014-09-10T12:00:17Z</dcterms:created>
  <dcterms:modified xsi:type="dcterms:W3CDTF">2019-12-16T11:59:03Z</dcterms:modified>
  <cp:category/>
  <cp:version/>
  <cp:contentType/>
  <cp:contentStatus/>
</cp:coreProperties>
</file>